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codeName="현재_통합_문서" defaultThemeVersion="166925"/>
  <mc:AlternateContent xmlns:mc="http://schemas.openxmlformats.org/markup-compatibility/2006">
    <mc:Choice Requires="x15">
      <x15ac:absPath xmlns:x15ac="http://schemas.microsoft.com/office/spreadsheetml/2010/11/ac" url="C:\Users\오빠두엑셀\Google 드라이브\엑셀 - 무료강의\엑셀 차트 강의\"/>
    </mc:Choice>
  </mc:AlternateContent>
  <xr:revisionPtr revIDLastSave="0" documentId="13_ncr:1_{47133457-0CF0-4DEB-9188-E83D8DE77A82}" xr6:coauthVersionLast="45" xr6:coauthVersionMax="45" xr10:uidLastSave="{00000000-0000-0000-0000-000000000000}"/>
  <bookViews>
    <workbookView xWindow="-120" yWindow="-120" windowWidth="38640" windowHeight="21240" xr2:uid="{40A0DDE2-DBA1-44D7-80E7-08F2A0E79D0E}"/>
  </bookViews>
  <sheets>
    <sheet name="데이터" sheetId="1" r:id="rId1"/>
    <sheet name="코로나 대시보드" sheetId="3" r:id="rId2"/>
    <sheet name="Raw" sheetId="4" r:id="rId3"/>
  </sheets>
  <definedNames>
    <definedName name="_xlnm._FilterDatabase" localSheetId="0" hidden="1">데이터!$B$27:$D$32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13" i="1" l="1"/>
  <c r="O13" i="1"/>
  <c r="N13" i="1"/>
  <c r="M12" i="1"/>
  <c r="P12" i="1" s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U8" i="1"/>
  <c r="T8" i="1"/>
  <c r="U7" i="1"/>
  <c r="T7" i="1"/>
  <c r="Z15" i="1"/>
  <c r="Y15" i="1"/>
  <c r="Z14" i="1"/>
  <c r="Y14" i="1"/>
  <c r="Z13" i="1"/>
  <c r="Y13" i="1"/>
  <c r="Z12" i="1"/>
  <c r="Y12" i="1"/>
  <c r="Z11" i="1"/>
  <c r="Y11" i="1"/>
  <c r="Z10" i="1"/>
  <c r="Y10" i="1"/>
  <c r="Z9" i="1"/>
  <c r="Y9" i="1"/>
  <c r="Z8" i="1"/>
  <c r="Y8" i="1"/>
  <c r="Z7" i="1"/>
  <c r="Y7" i="1"/>
  <c r="AE12" i="1"/>
  <c r="AD12" i="1"/>
  <c r="AE11" i="1"/>
  <c r="AD11" i="1"/>
  <c r="AE10" i="1"/>
  <c r="AD10" i="1"/>
  <c r="AE9" i="1"/>
  <c r="AD9" i="1"/>
  <c r="AE8" i="1"/>
  <c r="AD8" i="1"/>
  <c r="AE7" i="1"/>
  <c r="AD7" i="1"/>
  <c r="M11" i="1" l="1"/>
  <c r="N12" i="1"/>
  <c r="O12" i="1"/>
  <c r="AE13" i="1"/>
  <c r="AF12" i="1" s="1"/>
  <c r="AD13" i="1"/>
  <c r="M10" i="1" l="1"/>
  <c r="P11" i="1"/>
  <c r="O11" i="1"/>
  <c r="N11" i="1"/>
  <c r="AF8" i="1"/>
  <c r="AF10" i="1"/>
  <c r="AF11" i="1"/>
  <c r="AF7" i="1"/>
  <c r="AF9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M9" i="1" l="1"/>
  <c r="P10" i="1"/>
  <c r="O10" i="1"/>
  <c r="Q10" i="1" s="1"/>
  <c r="N10" i="1"/>
  <c r="Q13" i="1"/>
  <c r="Q12" i="1"/>
  <c r="Q11" i="1"/>
  <c r="M8" i="1" l="1"/>
  <c r="P9" i="1"/>
  <c r="O9" i="1"/>
  <c r="N9" i="1"/>
  <c r="AA15" i="1"/>
  <c r="AA14" i="1"/>
  <c r="AA13" i="1"/>
  <c r="AA12" i="1"/>
  <c r="AA11" i="1"/>
  <c r="AA10" i="1"/>
  <c r="AA9" i="1"/>
  <c r="AA8" i="1"/>
  <c r="AA7" i="1"/>
  <c r="Z16" i="1"/>
  <c r="Y16" i="1"/>
  <c r="U9" i="1"/>
  <c r="T9" i="1"/>
  <c r="Q9" i="1" l="1"/>
  <c r="M7" i="1"/>
  <c r="O8" i="1"/>
  <c r="N8" i="1"/>
  <c r="P8" i="1"/>
  <c r="AA16" i="1"/>
  <c r="V9" i="1"/>
  <c r="V8" i="1"/>
  <c r="V7" i="1"/>
  <c r="J13" i="1"/>
  <c r="K12" i="1" s="1"/>
  <c r="E25" i="1"/>
  <c r="D25" i="1"/>
  <c r="F25" i="1" s="1"/>
  <c r="Q8" i="1" l="1"/>
  <c r="P7" i="1"/>
  <c r="P14" i="1" s="1"/>
  <c r="O7" i="1"/>
  <c r="N7" i="1"/>
  <c r="N14" i="1" s="1"/>
  <c r="G25" i="1"/>
  <c r="G17" i="1"/>
  <c r="G16" i="1"/>
  <c r="G18" i="1"/>
  <c r="G12" i="1"/>
  <c r="G11" i="1"/>
  <c r="G10" i="1"/>
  <c r="G13" i="1"/>
  <c r="G7" i="1"/>
  <c r="G9" i="1"/>
  <c r="G8" i="1"/>
  <c r="G24" i="1"/>
  <c r="G15" i="1"/>
  <c r="G19" i="1"/>
  <c r="G20" i="1"/>
  <c r="G21" i="1"/>
  <c r="G22" i="1"/>
  <c r="G23" i="1"/>
  <c r="G14" i="1"/>
  <c r="K9" i="1"/>
  <c r="K11" i="1"/>
  <c r="K7" i="1"/>
  <c r="K8" i="1"/>
  <c r="K10" i="1"/>
  <c r="Q7" i="1" l="1"/>
  <c r="O14" i="1"/>
  <c r="Q14" i="1" s="1"/>
  <c r="K13" i="1"/>
</calcChain>
</file>

<file path=xl/sharedStrings.xml><?xml version="1.0" encoding="utf-8"?>
<sst xmlns="http://schemas.openxmlformats.org/spreadsheetml/2006/main" count="247" uniqueCount="150">
  <si>
    <t>나라</t>
  </si>
  <si>
    <t>시/도</t>
  </si>
  <si>
    <t>누적환자</t>
  </si>
  <si>
    <t>신규환자</t>
  </si>
  <si>
    <t>대한민국</t>
  </si>
  <si>
    <t>대구</t>
  </si>
  <si>
    <t>서울</t>
  </si>
  <si>
    <t>경기</t>
  </si>
  <si>
    <t>경북</t>
  </si>
  <si>
    <t>인천</t>
  </si>
  <si>
    <t>광주</t>
  </si>
  <si>
    <t>충남</t>
  </si>
  <si>
    <t>부산</t>
  </si>
  <si>
    <t>대전</t>
  </si>
  <si>
    <t>경남</t>
  </si>
  <si>
    <t>충북</t>
  </si>
  <si>
    <t>강원</t>
  </si>
  <si>
    <t>울산</t>
  </si>
  <si>
    <t>세종</t>
  </si>
  <si>
    <t>전북</t>
  </si>
  <si>
    <t>전남</t>
  </si>
  <si>
    <t>제주</t>
  </si>
  <si>
    <t>해외</t>
  </si>
  <si>
    <t>검역</t>
  </si>
  <si>
    <t>출처 : http://ncov.mohw.go.kr/</t>
  </si>
  <si>
    <t>구분</t>
  </si>
  <si>
    <t>신천지관련</t>
    <phoneticPr fontId="2" type="noConversion"/>
  </si>
  <si>
    <t>집단발병</t>
    <phoneticPr fontId="2" type="noConversion"/>
  </si>
  <si>
    <t>해외유입</t>
    <phoneticPr fontId="2" type="noConversion"/>
  </si>
  <si>
    <t>확진자접촉</t>
    <phoneticPr fontId="2" type="noConversion"/>
  </si>
  <si>
    <t>기타</t>
    <phoneticPr fontId="2" type="noConversion"/>
  </si>
  <si>
    <t>해외유입관련</t>
    <phoneticPr fontId="2" type="noConversion"/>
  </si>
  <si>
    <t>확진(국내)</t>
    <phoneticPr fontId="2" type="noConversion"/>
  </si>
  <si>
    <t>남성</t>
    <phoneticPr fontId="2" type="noConversion"/>
  </si>
  <si>
    <t>확진자 성별</t>
    <phoneticPr fontId="2" type="noConversion"/>
  </si>
  <si>
    <t>여성</t>
    <phoneticPr fontId="2" type="noConversion"/>
  </si>
  <si>
    <t>연령대별 확진자 현황</t>
    <phoneticPr fontId="2" type="noConversion"/>
  </si>
  <si>
    <t>치명률(%)</t>
  </si>
  <si>
    <t>80 이상</t>
  </si>
  <si>
    <t>70-79</t>
  </si>
  <si>
    <t>60-69</t>
  </si>
  <si>
    <t>50-59</t>
  </si>
  <si>
    <t>40-49</t>
  </si>
  <si>
    <t>30-39</t>
  </si>
  <si>
    <t>20-29</t>
  </si>
  <si>
    <t>0-9</t>
  </si>
  <si>
    <t>10-19</t>
    <phoneticPr fontId="2" type="noConversion"/>
  </si>
  <si>
    <t>합계</t>
    <phoneticPr fontId="2" type="noConversion"/>
  </si>
  <si>
    <t>비율</t>
    <phoneticPr fontId="2" type="noConversion"/>
  </si>
  <si>
    <t>성별</t>
    <phoneticPr fontId="2" type="noConversion"/>
  </si>
  <si>
    <t>날짜별 확진자/완치자 현황</t>
    <phoneticPr fontId="2" type="noConversion"/>
  </si>
  <si>
    <t>시도별 확진자 현황</t>
    <phoneticPr fontId="2" type="noConversion"/>
  </si>
  <si>
    <t>감염경로별 확진자</t>
    <phoneticPr fontId="2" type="noConversion"/>
  </si>
  <si>
    <t>구분</t>
    <phoneticPr fontId="2" type="noConversion"/>
  </si>
  <si>
    <t>환자수</t>
    <phoneticPr fontId="2" type="noConversion"/>
  </si>
  <si>
    <t>날짜</t>
    <phoneticPr fontId="2" type="noConversion"/>
  </si>
  <si>
    <t>확진(해외)</t>
    <phoneticPr fontId="2" type="noConversion"/>
  </si>
  <si>
    <t>확진(일)</t>
    <phoneticPr fontId="2" type="noConversion"/>
  </si>
  <si>
    <t>완치(일)</t>
    <phoneticPr fontId="2" type="noConversion"/>
  </si>
  <si>
    <t>시/도</t>
    <phoneticPr fontId="2" type="noConversion"/>
  </si>
  <si>
    <t>비율2</t>
    <phoneticPr fontId="2" type="noConversion"/>
  </si>
  <si>
    <t>비율1</t>
    <phoneticPr fontId="2" type="noConversion"/>
  </si>
  <si>
    <t>해외유입</t>
  </si>
  <si>
    <t>확진자(명)</t>
    <phoneticPr fontId="2" type="noConversion"/>
  </si>
  <si>
    <t>사망자(명)</t>
    <phoneticPr fontId="2" type="noConversion"/>
  </si>
  <si>
    <t>치명률(%)</t>
    <phoneticPr fontId="2" type="noConversion"/>
  </si>
  <si>
    <t>해외 유입 환자 현황</t>
    <phoneticPr fontId="2" type="noConversion"/>
  </si>
  <si>
    <t>유입국가</t>
  </si>
  <si>
    <t>유입국가</t>
    <phoneticPr fontId="2" type="noConversion"/>
  </si>
  <si>
    <t>중국</t>
  </si>
  <si>
    <t>중국</t>
    <phoneticPr fontId="2" type="noConversion"/>
  </si>
  <si>
    <t>중국외아시아</t>
  </si>
  <si>
    <t>중국외아시아</t>
    <phoneticPr fontId="2" type="noConversion"/>
  </si>
  <si>
    <t>유럽</t>
  </si>
  <si>
    <t>유럽</t>
    <phoneticPr fontId="2" type="noConversion"/>
  </si>
  <si>
    <t>미주</t>
  </si>
  <si>
    <t>미주</t>
    <phoneticPr fontId="2" type="noConversion"/>
  </si>
  <si>
    <t>아프리카</t>
  </si>
  <si>
    <t>아프리카</t>
    <phoneticPr fontId="2" type="noConversion"/>
  </si>
  <si>
    <t>호주</t>
  </si>
  <si>
    <t>호주</t>
    <phoneticPr fontId="2" type="noConversion"/>
  </si>
  <si>
    <t>신규(명)</t>
    <phoneticPr fontId="2" type="noConversion"/>
  </si>
  <si>
    <t>누계(명)</t>
    <phoneticPr fontId="2" type="noConversion"/>
  </si>
  <si>
    <t>비율(%)</t>
    <phoneticPr fontId="2" type="noConversion"/>
  </si>
  <si>
    <t>국내 코로나바이러스감염증-19 확진자 현황 (20.07.31 00시기준, 1.3이후 누계)</t>
    <phoneticPr fontId="2" type="noConversion"/>
  </si>
  <si>
    <t>신규</t>
  </si>
  <si>
    <t>누계</t>
  </si>
  <si>
    <t>(비율)</t>
  </si>
  <si>
    <t>합계</t>
  </si>
  <si>
    <t>확인단계</t>
  </si>
  <si>
    <t>검역단계</t>
  </si>
  <si>
    <t>지역사회</t>
  </si>
  <si>
    <t>국적</t>
  </si>
  <si>
    <t>내국인</t>
  </si>
  <si>
    <t>외국인</t>
  </si>
  <si>
    <t>확진자(%)</t>
  </si>
  <si>
    <t>사망자(%)</t>
  </si>
  <si>
    <t>남성</t>
  </si>
  <si>
    <t>여성</t>
  </si>
  <si>
    <t>환자별 성별 현황</t>
    <phoneticPr fontId="2" type="noConversion"/>
  </si>
  <si>
    <t>-</t>
  </si>
  <si>
    <t>확진자 연령별 현황</t>
    <phoneticPr fontId="2" type="noConversion"/>
  </si>
  <si>
    <t>http://ncov.mohw.go.kr/bdBoardList_Real.do</t>
    <phoneticPr fontId="2" type="noConversion"/>
  </si>
  <si>
    <t>시도명</t>
  </si>
  <si>
    <t>전일대비확진환자 증감</t>
  </si>
  <si>
    <t>확진환자 (명)</t>
  </si>
  <si>
    <t>국내발생</t>
  </si>
  <si>
    <t>확진환자</t>
  </si>
  <si>
    <t>격리중</t>
  </si>
  <si>
    <t>격리해제</t>
  </si>
  <si>
    <t>사망자</t>
  </si>
  <si>
    <t>시도별 발생동향</t>
    <phoneticPr fontId="2" type="noConversion"/>
  </si>
  <si>
    <t>http://ncov.mohw.go.kr/bdBoardList_Real.do?brdId=1&amp;brdGubun=13</t>
    <phoneticPr fontId="2" type="noConversion"/>
  </si>
  <si>
    <t>날짜</t>
  </si>
  <si>
    <t>완치(일)</t>
  </si>
  <si>
    <t>확진(해외)</t>
  </si>
  <si>
    <t>확진(국내)</t>
  </si>
  <si>
    <t>기타</t>
  </si>
  <si>
    <t>신천지관련</t>
  </si>
  <si>
    <t>집단발병</t>
  </si>
  <si>
    <t>확진자접촉</t>
  </si>
  <si>
    <t>해외유입관련</t>
  </si>
  <si>
    <t>성별</t>
  </si>
  <si>
    <t>확진자(명)</t>
  </si>
  <si>
    <t>사망자(명)</t>
  </si>
  <si>
    <t>10-19</t>
  </si>
  <si>
    <t>신규(명)</t>
  </si>
  <si>
    <t>누계(명)</t>
  </si>
  <si>
    <t>비율(%)</t>
  </si>
  <si>
    <r>
      <t>6,486 </t>
    </r>
    <r>
      <rPr>
        <sz val="11"/>
        <color rgb="FF1545BD"/>
        <rFont val="Inherit"/>
        <family val="2"/>
      </rPr>
      <t>(45.24)</t>
    </r>
  </si>
  <si>
    <r>
      <t>160 </t>
    </r>
    <r>
      <rPr>
        <sz val="11"/>
        <color rgb="FF1545BD"/>
        <rFont val="Inherit"/>
        <family val="2"/>
      </rPr>
      <t>(53.16)</t>
    </r>
  </si>
  <si>
    <r>
      <t>7,850 </t>
    </r>
    <r>
      <rPr>
        <sz val="11"/>
        <color rgb="FF1545BD"/>
        <rFont val="Inherit"/>
        <family val="2"/>
      </rPr>
      <t>(54.76)</t>
    </r>
  </si>
  <si>
    <r>
      <t>141 </t>
    </r>
    <r>
      <rPr>
        <sz val="11"/>
        <color rgb="FF1545BD"/>
        <rFont val="Inherit"/>
        <family val="2"/>
      </rPr>
      <t>(46.84)</t>
    </r>
  </si>
  <si>
    <r>
      <t>598 </t>
    </r>
    <r>
      <rPr>
        <sz val="11"/>
        <color rgb="FF1545BD"/>
        <rFont val="Inherit"/>
        <family val="2"/>
      </rPr>
      <t>(4.17)</t>
    </r>
  </si>
  <si>
    <r>
      <t>149 </t>
    </r>
    <r>
      <rPr>
        <sz val="11"/>
        <color rgb="FF1545BD"/>
        <rFont val="Inherit"/>
        <family val="2"/>
      </rPr>
      <t>(49.50)</t>
    </r>
  </si>
  <si>
    <r>
      <t>948 </t>
    </r>
    <r>
      <rPr>
        <sz val="11"/>
        <color rgb="FF1545BD"/>
        <rFont val="Inherit"/>
        <family val="2"/>
      </rPr>
      <t>(6.61)</t>
    </r>
  </si>
  <si>
    <r>
      <t>90 </t>
    </r>
    <r>
      <rPr>
        <sz val="11"/>
        <color rgb="FF1545BD"/>
        <rFont val="Inherit"/>
        <family val="2"/>
      </rPr>
      <t>(29.90)</t>
    </r>
  </si>
  <si>
    <r>
      <t>1,858 </t>
    </r>
    <r>
      <rPr>
        <sz val="11"/>
        <color rgb="FF1545BD"/>
        <rFont val="Inherit"/>
        <family val="2"/>
      </rPr>
      <t>(12.96)</t>
    </r>
  </si>
  <si>
    <r>
      <t>41 </t>
    </r>
    <r>
      <rPr>
        <sz val="11"/>
        <color rgb="FF1545BD"/>
        <rFont val="Inherit"/>
        <family val="2"/>
      </rPr>
      <t>(13.62)</t>
    </r>
  </si>
  <si>
    <r>
      <t>2,528 </t>
    </r>
    <r>
      <rPr>
        <sz val="11"/>
        <color rgb="FF1545BD"/>
        <rFont val="Inherit"/>
        <family val="2"/>
      </rPr>
      <t>(17.63)</t>
    </r>
  </si>
  <si>
    <r>
      <t>16 </t>
    </r>
    <r>
      <rPr>
        <sz val="11"/>
        <color rgb="FF1545BD"/>
        <rFont val="Inherit"/>
        <family val="2"/>
      </rPr>
      <t>(5.32)</t>
    </r>
  </si>
  <si>
    <r>
      <t>1,936 </t>
    </r>
    <r>
      <rPr>
        <sz val="11"/>
        <color rgb="FF1545BD"/>
        <rFont val="Inherit"/>
        <family val="2"/>
      </rPr>
      <t>(13.5)</t>
    </r>
  </si>
  <si>
    <r>
      <t>3 </t>
    </r>
    <r>
      <rPr>
        <sz val="11"/>
        <color rgb="FF1545BD"/>
        <rFont val="Inherit"/>
        <family val="2"/>
      </rPr>
      <t>(1.00)</t>
    </r>
  </si>
  <si>
    <r>
      <t>1,819 </t>
    </r>
    <r>
      <rPr>
        <sz val="11"/>
        <color rgb="FF1545BD"/>
        <rFont val="Inherit"/>
        <family val="2"/>
      </rPr>
      <t>(12.69)</t>
    </r>
  </si>
  <si>
    <r>
      <t>2 </t>
    </r>
    <r>
      <rPr>
        <sz val="11"/>
        <color rgb="FF1545BD"/>
        <rFont val="Inherit"/>
        <family val="2"/>
      </rPr>
      <t>(0.66)</t>
    </r>
  </si>
  <si>
    <r>
      <t>3,620 </t>
    </r>
    <r>
      <rPr>
        <sz val="11"/>
        <color rgb="FF1545BD"/>
        <rFont val="Inherit"/>
        <family val="2"/>
      </rPr>
      <t>(25.25)</t>
    </r>
  </si>
  <si>
    <r>
      <t>0 </t>
    </r>
    <r>
      <rPr>
        <sz val="11"/>
        <color rgb="FF1545BD"/>
        <rFont val="Inherit"/>
        <family val="2"/>
      </rPr>
      <t>(0.00)</t>
    </r>
  </si>
  <si>
    <r>
      <t>782 </t>
    </r>
    <r>
      <rPr>
        <sz val="11"/>
        <color rgb="FF1545BD"/>
        <rFont val="Inherit"/>
        <family val="2"/>
      </rPr>
      <t>(5.45)</t>
    </r>
  </si>
  <si>
    <r>
      <t>247 </t>
    </r>
    <r>
      <rPr>
        <sz val="11"/>
        <color rgb="FF1545BD"/>
        <rFont val="Inherit"/>
        <family val="2"/>
      </rPr>
      <t>(1.72)</t>
    </r>
  </si>
  <si>
    <r>
      <t>발생률</t>
    </r>
    <r>
      <rPr>
        <sz val="11"/>
        <color rgb="FFDD0000"/>
        <rFont val="Inherit"/>
        <family val="2"/>
      </rPr>
      <t> (*)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</si>
</sst>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mm&quot;월&quot;\ dd&quot;일&quot;"/>
    <numFmt numFmtId="177" formatCode="0.0%"/>
    <numFmt numFmtId="178" formatCode="\(\+0\)"/>
  </numFmts>
  <fonts count="2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  <font>
      <b/>
      <sz val="10"/>
      <color theme="0"/>
      <name val="맑은 고딕"/>
      <family val="3"/>
      <charset val="129"/>
      <scheme val="minor"/>
    </font>
    <font>
      <sz val="10"/>
      <color theme="0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0"/>
      <color rgb="FF0070C0"/>
      <name val="맑은 고딕"/>
      <family val="3"/>
      <charset val="129"/>
      <scheme val="minor"/>
    </font>
    <font>
      <b/>
      <sz val="10"/>
      <color theme="4" tint="-0.249977111117893"/>
      <name val="맑은 고딕"/>
      <family val="3"/>
      <charset val="129"/>
      <scheme val="minor"/>
    </font>
    <font>
      <sz val="11"/>
      <color rgb="FF444444"/>
      <name val="Inherit"/>
      <family val="2"/>
    </font>
    <font>
      <b/>
      <sz val="11"/>
      <color theme="1"/>
      <name val="맑은 고딕"/>
      <family val="3"/>
      <charset val="129"/>
      <scheme val="minor"/>
    </font>
    <font>
      <b/>
      <sz val="11"/>
      <color theme="0"/>
      <name val="맑은 고딕"/>
      <family val="3"/>
      <charset val="129"/>
      <scheme val="minor"/>
    </font>
    <font>
      <sz val="11"/>
      <color theme="0"/>
      <name val="맑은 고딕"/>
      <family val="3"/>
      <charset val="129"/>
      <scheme val="minor"/>
    </font>
    <font>
      <sz val="11"/>
      <color rgb="FF1545BD"/>
      <name val="Inherit"/>
      <family val="2"/>
    </font>
    <font>
      <u/>
      <sz val="11"/>
      <color theme="10"/>
      <name val="맑은 고딕"/>
      <family val="2"/>
      <charset val="129"/>
      <scheme val="minor"/>
    </font>
    <font>
      <b/>
      <u/>
      <sz val="11"/>
      <color theme="10"/>
      <name val="맑은 고딕"/>
      <family val="3"/>
      <charset val="129"/>
      <scheme val="minor"/>
    </font>
    <font>
      <sz val="11"/>
      <color rgb="FF405985"/>
      <name val="Inherit"/>
      <family val="2"/>
    </font>
    <font>
      <sz val="11"/>
      <color rgb="FF222222"/>
      <name val="Inherit"/>
      <family val="2"/>
    </font>
    <font>
      <sz val="11"/>
      <color rgb="FFDD0000"/>
      <name val="Inherit"/>
      <family val="2"/>
    </font>
  </fonts>
  <fills count="9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2F7FC"/>
        <bgColor indexed="64"/>
      </patternFill>
    </fill>
    <fill>
      <patternFill patternType="solid">
        <fgColor rgb="FFF7FAFF"/>
        <bgColor indexed="64"/>
      </patternFill>
    </fill>
    <fill>
      <patternFill patternType="solid">
        <fgColor rgb="FFFDFEFF"/>
        <bgColor indexed="64"/>
      </patternFill>
    </fill>
    <fill>
      <patternFill patternType="solid">
        <fgColor theme="1" tint="0.14999847407452621"/>
        <bgColor indexed="64"/>
      </patternFill>
    </fill>
  </fills>
  <borders count="2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auto="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rgb="FF0070C0"/>
      </top>
      <bottom style="thin">
        <color rgb="FF0070C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rgb="FF0070C0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medium">
        <color rgb="FFDDDDDD"/>
      </right>
      <top/>
      <bottom style="medium">
        <color rgb="FF6D88B7"/>
      </bottom>
      <diagonal/>
    </border>
    <border>
      <left/>
      <right style="medium">
        <color rgb="FFDDDDDD"/>
      </right>
      <top/>
      <bottom style="dotted">
        <color rgb="FF6D88B7"/>
      </bottom>
      <diagonal/>
    </border>
    <border>
      <left/>
      <right style="medium">
        <color rgb="FFDDDDDD"/>
      </right>
      <top/>
      <bottom style="medium">
        <color rgb="FFDDDDDD"/>
      </bottom>
      <diagonal/>
    </border>
    <border>
      <left style="medium">
        <color rgb="FFDDDDDD"/>
      </left>
      <right/>
      <top style="thick">
        <color rgb="FF6D88B7"/>
      </top>
      <bottom style="medium">
        <color rgb="FF6D88B7"/>
      </bottom>
      <diagonal/>
    </border>
    <border>
      <left/>
      <right style="medium">
        <color rgb="FFDDDDDD"/>
      </right>
      <top style="thick">
        <color rgb="FF6D88B7"/>
      </top>
      <bottom style="medium">
        <color rgb="FF6D88B7"/>
      </bottom>
      <diagonal/>
    </border>
    <border>
      <left style="medium">
        <color rgb="FFDDDDDD"/>
      </left>
      <right style="medium">
        <color rgb="FFDDDDDD"/>
      </right>
      <top/>
      <bottom/>
      <diagonal/>
    </border>
    <border>
      <left style="medium">
        <color rgb="FFDDDDDD"/>
      </left>
      <right style="medium">
        <color rgb="FFDDDDDD"/>
      </right>
      <top/>
      <bottom style="medium">
        <color rgb="FFDDDDDD"/>
      </bottom>
      <diagonal/>
    </border>
    <border>
      <left style="medium">
        <color rgb="FFDDDDDD"/>
      </left>
      <right/>
      <top style="medium">
        <color rgb="FF6D88B7"/>
      </top>
      <bottom style="dotted">
        <color rgb="FF6D88B7"/>
      </bottom>
      <diagonal/>
    </border>
    <border>
      <left/>
      <right style="medium">
        <color rgb="FFDDDDDD"/>
      </right>
      <top style="medium">
        <color rgb="FF6D88B7"/>
      </top>
      <bottom style="dotted">
        <color rgb="FF6D88B7"/>
      </bottom>
      <diagonal/>
    </border>
    <border>
      <left style="medium">
        <color rgb="FFDDDDDD"/>
      </left>
      <right style="medium">
        <color rgb="FFDDDDDD"/>
      </right>
      <top style="dotted">
        <color rgb="FF6D88B7"/>
      </top>
      <bottom/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/>
      <diagonal/>
    </border>
    <border>
      <left style="medium">
        <color rgb="FFDDDDDD"/>
      </left>
      <right style="medium">
        <color rgb="FFDDDDDD"/>
      </right>
      <top style="thick">
        <color rgb="FF6D88B7"/>
      </top>
      <bottom style="medium">
        <color rgb="FF6D88B7"/>
      </bottom>
      <diagonal/>
    </border>
    <border>
      <left style="medium">
        <color auto="1"/>
      </left>
      <right/>
      <top/>
      <bottom/>
      <diagonal/>
    </border>
    <border>
      <left style="medium">
        <color rgb="FFDDDDDD"/>
      </left>
      <right style="medium">
        <color rgb="FFDDDDDD"/>
      </right>
      <top style="thick">
        <color rgb="FF6D88B7"/>
      </top>
      <bottom/>
      <diagonal/>
    </border>
    <border>
      <left/>
      <right/>
      <top style="thick">
        <color rgb="FF6D88B7"/>
      </top>
      <bottom style="medium">
        <color rgb="FFDDDDDD"/>
      </bottom>
      <diagonal/>
    </border>
    <border>
      <left/>
      <right style="medium">
        <color rgb="FFDDDDDD"/>
      </right>
      <top style="thick">
        <color rgb="FF6D88B7"/>
      </top>
      <bottom style="medium">
        <color rgb="FFDDDDDD"/>
      </bottom>
      <diagonal/>
    </border>
    <border>
      <left style="medium">
        <color rgb="FFDDDDDD"/>
      </left>
      <right style="medium">
        <color rgb="FFDDDDDD"/>
      </right>
      <top/>
      <bottom style="medium">
        <color rgb="FF6D88B7"/>
      </bottom>
      <diagonal/>
    </border>
    <border>
      <left style="medium">
        <color rgb="FFDDDDDD"/>
      </left>
      <right style="medium">
        <color rgb="FFDDDDDD"/>
      </right>
      <top/>
      <bottom style="dotted">
        <color rgb="FF6D88B7"/>
      </bottom>
      <diagonal/>
    </border>
    <border>
      <left style="medium">
        <color rgb="FFDDDDDD"/>
      </left>
      <right/>
      <top style="thick">
        <color rgb="FF6D88B7"/>
      </top>
      <bottom style="medium">
        <color rgb="FFDDDDDD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3" fontId="5" fillId="0" borderId="1" xfId="0" applyNumberFormat="1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right" vertical="center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right" vertical="center"/>
    </xf>
    <xf numFmtId="9" fontId="3" fillId="0" borderId="1" xfId="1" applyNumberFormat="1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3" fontId="4" fillId="0" borderId="0" xfId="0" applyNumberFormat="1" applyFont="1" applyFill="1" applyBorder="1" applyAlignment="1">
      <alignment horizontal="right" vertical="center"/>
    </xf>
    <xf numFmtId="3" fontId="4" fillId="0" borderId="0" xfId="0" applyNumberFormat="1" applyFont="1" applyFill="1" applyBorder="1" applyAlignment="1">
      <alignment vertical="center"/>
    </xf>
    <xf numFmtId="9" fontId="4" fillId="0" borderId="0" xfId="1" applyNumberFormat="1" applyFont="1" applyFill="1" applyBorder="1" applyAlignment="1">
      <alignment vertical="center"/>
    </xf>
    <xf numFmtId="10" fontId="4" fillId="0" borderId="0" xfId="1" applyNumberFormat="1" applyFont="1" applyFill="1" applyBorder="1" applyAlignment="1">
      <alignment vertical="center"/>
    </xf>
    <xf numFmtId="177" fontId="4" fillId="0" borderId="0" xfId="1" applyNumberFormat="1" applyFont="1" applyFill="1" applyBorder="1" applyAlignment="1">
      <alignment vertical="center"/>
    </xf>
    <xf numFmtId="176" fontId="4" fillId="0" borderId="0" xfId="0" applyNumberFormat="1" applyFont="1" applyFill="1" applyBorder="1" applyAlignment="1">
      <alignment horizontal="center" vertical="center"/>
    </xf>
    <xf numFmtId="3" fontId="3" fillId="0" borderId="1" xfId="0" applyNumberFormat="1" applyFont="1" applyFill="1" applyBorder="1" applyAlignment="1">
      <alignment vertical="center"/>
    </xf>
    <xf numFmtId="10" fontId="4" fillId="0" borderId="1" xfId="1" applyNumberFormat="1" applyFont="1" applyFill="1" applyBorder="1" applyAlignment="1">
      <alignment vertical="center"/>
    </xf>
    <xf numFmtId="9" fontId="3" fillId="0" borderId="1" xfId="1" applyNumberFormat="1" applyFont="1" applyFill="1" applyBorder="1" applyAlignment="1">
      <alignment vertical="center"/>
    </xf>
    <xf numFmtId="0" fontId="4" fillId="0" borderId="0" xfId="0" quotePrefix="1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3" fontId="4" fillId="0" borderId="1" xfId="0" applyNumberFormat="1" applyFont="1" applyFill="1" applyBorder="1" applyAlignment="1">
      <alignment vertical="center"/>
    </xf>
    <xf numFmtId="177" fontId="4" fillId="0" borderId="1" xfId="1" applyNumberFormat="1" applyFont="1" applyFill="1" applyBorder="1" applyAlignment="1">
      <alignment vertical="center"/>
    </xf>
    <xf numFmtId="0" fontId="6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0" fontId="8" fillId="0" borderId="2" xfId="0" applyFont="1" applyFill="1" applyBorder="1" applyAlignment="1">
      <alignment vertical="center"/>
    </xf>
    <xf numFmtId="0" fontId="4" fillId="0" borderId="2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0" fillId="4" borderId="0" xfId="0" applyFill="1">
      <alignment vertical="center"/>
    </xf>
    <xf numFmtId="3" fontId="4" fillId="3" borderId="4" xfId="0" applyNumberFormat="1" applyFont="1" applyFill="1" applyBorder="1" applyAlignment="1">
      <alignment horizontal="center" vertical="center"/>
    </xf>
    <xf numFmtId="177" fontId="4" fillId="3" borderId="4" xfId="1" applyNumberFormat="1" applyFont="1" applyFill="1" applyBorder="1" applyAlignment="1">
      <alignment horizontal="center" vertical="center"/>
    </xf>
    <xf numFmtId="3" fontId="4" fillId="3" borderId="5" xfId="0" applyNumberFormat="1" applyFont="1" applyFill="1" applyBorder="1" applyAlignment="1">
      <alignment horizontal="center" vertical="center"/>
    </xf>
    <xf numFmtId="177" fontId="4" fillId="3" borderId="5" xfId="1" applyNumberFormat="1" applyFont="1" applyFill="1" applyBorder="1" applyAlignment="1">
      <alignment horizontal="center" vertical="center"/>
    </xf>
    <xf numFmtId="0" fontId="10" fillId="5" borderId="3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0" fontId="10" fillId="3" borderId="5" xfId="0" applyFont="1" applyFill="1" applyBorder="1" applyAlignment="1">
      <alignment horizontal="center" vertical="center"/>
    </xf>
    <xf numFmtId="0" fontId="10" fillId="3" borderId="5" xfId="0" quotePrefix="1" applyFont="1" applyFill="1" applyBorder="1" applyAlignment="1">
      <alignment horizontal="center" vertical="center"/>
    </xf>
    <xf numFmtId="178" fontId="3" fillId="0" borderId="1" xfId="0" applyNumberFormat="1" applyFont="1" applyFill="1" applyBorder="1" applyAlignment="1">
      <alignment vertical="center"/>
    </xf>
    <xf numFmtId="0" fontId="11" fillId="0" borderId="8" xfId="0" applyFont="1" applyBorder="1" applyAlignment="1">
      <alignment horizontal="center" vertical="center" wrapText="1"/>
    </xf>
    <xf numFmtId="10" fontId="11" fillId="0" borderId="8" xfId="0" applyNumberFormat="1" applyFont="1" applyBorder="1" applyAlignment="1">
      <alignment horizontal="center" vertical="center" wrapText="1"/>
    </xf>
    <xf numFmtId="3" fontId="11" fillId="0" borderId="8" xfId="0" applyNumberFormat="1" applyFont="1" applyBorder="1" applyAlignment="1">
      <alignment horizontal="center" vertical="center" wrapText="1"/>
    </xf>
    <xf numFmtId="0" fontId="13" fillId="8" borderId="0" xfId="0" applyFont="1" applyFill="1">
      <alignment vertical="center"/>
    </xf>
    <xf numFmtId="0" fontId="14" fillId="8" borderId="0" xfId="0" applyFont="1" applyFill="1">
      <alignment vertical="center"/>
    </xf>
    <xf numFmtId="0" fontId="15" fillId="0" borderId="8" xfId="0" applyFont="1" applyBorder="1" applyAlignment="1">
      <alignment horizontal="center" vertical="center" wrapText="1"/>
    </xf>
    <xf numFmtId="0" fontId="17" fillId="0" borderId="0" xfId="2" applyFont="1">
      <alignment vertical="center"/>
    </xf>
    <xf numFmtId="0" fontId="0" fillId="0" borderId="18" xfId="0" applyBorder="1">
      <alignment vertical="center"/>
    </xf>
    <xf numFmtId="0" fontId="11" fillId="0" borderId="8" xfId="0" applyFont="1" applyBorder="1" applyAlignment="1">
      <alignment horizontal="right" vertical="center" wrapText="1" indent="1"/>
    </xf>
    <xf numFmtId="3" fontId="11" fillId="0" borderId="8" xfId="0" applyNumberFormat="1" applyFont="1" applyBorder="1" applyAlignment="1">
      <alignment horizontal="right" vertical="center" wrapText="1" indent="1"/>
    </xf>
    <xf numFmtId="176" fontId="9" fillId="0" borderId="0" xfId="0" applyNumberFormat="1" applyFont="1" applyFill="1" applyBorder="1" applyAlignment="1">
      <alignment horizontal="center" vertical="center"/>
    </xf>
    <xf numFmtId="14" fontId="0" fillId="0" borderId="0" xfId="0" applyNumberFormat="1">
      <alignment vertical="center"/>
    </xf>
    <xf numFmtId="14" fontId="12" fillId="0" borderId="1" xfId="0" applyNumberFormat="1" applyFont="1" applyBorder="1">
      <alignment vertical="center"/>
    </xf>
    <xf numFmtId="0" fontId="12" fillId="0" borderId="1" xfId="0" applyFont="1" applyBorder="1">
      <alignment vertical="center"/>
    </xf>
    <xf numFmtId="0" fontId="4" fillId="0" borderId="25" xfId="0" applyFont="1" applyFill="1" applyBorder="1" applyAlignment="1">
      <alignment vertical="center"/>
    </xf>
    <xf numFmtId="9" fontId="4" fillId="0" borderId="25" xfId="1" applyNumberFormat="1" applyFont="1" applyFill="1" applyBorder="1" applyAlignment="1">
      <alignment vertical="center"/>
    </xf>
    <xf numFmtId="0" fontId="4" fillId="0" borderId="26" xfId="0" applyFont="1" applyFill="1" applyBorder="1" applyAlignment="1">
      <alignment vertical="center"/>
    </xf>
    <xf numFmtId="9" fontId="4" fillId="0" borderId="26" xfId="1" applyNumberFormat="1" applyFont="1" applyFill="1" applyBorder="1" applyAlignment="1">
      <alignment vertical="center"/>
    </xf>
    <xf numFmtId="0" fontId="18" fillId="7" borderId="8" xfId="0" applyFont="1" applyFill="1" applyBorder="1" applyAlignment="1">
      <alignment horizontal="center" vertical="center" wrapText="1"/>
    </xf>
    <xf numFmtId="0" fontId="18" fillId="7" borderId="12" xfId="0" applyFont="1" applyFill="1" applyBorder="1" applyAlignment="1">
      <alignment horizontal="center" vertical="center" wrapText="1"/>
    </xf>
    <xf numFmtId="0" fontId="18" fillId="6" borderId="10" xfId="0" applyFont="1" applyFill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18" fillId="6" borderId="17" xfId="0" applyFont="1" applyFill="1" applyBorder="1" applyAlignment="1">
      <alignment horizontal="center" vertical="center" wrapText="1"/>
    </xf>
    <xf numFmtId="176" fontId="18" fillId="7" borderId="12" xfId="0" applyNumberFormat="1" applyFont="1" applyFill="1" applyBorder="1" applyAlignment="1">
      <alignment horizontal="center" vertical="center" wrapText="1"/>
    </xf>
    <xf numFmtId="0" fontId="19" fillId="6" borderId="6" xfId="0" applyFont="1" applyFill="1" applyBorder="1" applyAlignment="1">
      <alignment horizontal="center" vertical="center" wrapText="1"/>
    </xf>
    <xf numFmtId="0" fontId="19" fillId="0" borderId="7" xfId="0" applyFont="1" applyBorder="1" applyAlignment="1">
      <alignment horizontal="right" vertical="center" wrapText="1" indent="1"/>
    </xf>
    <xf numFmtId="3" fontId="19" fillId="0" borderId="7" xfId="0" applyNumberFormat="1" applyFont="1" applyBorder="1" applyAlignment="1">
      <alignment horizontal="right" vertical="center" wrapText="1" indent="1"/>
    </xf>
    <xf numFmtId="0" fontId="19" fillId="7" borderId="23" xfId="0" applyFont="1" applyFill="1" applyBorder="1" applyAlignment="1">
      <alignment horizontal="center" vertical="center" wrapText="1"/>
    </xf>
    <xf numFmtId="0" fontId="19" fillId="7" borderId="1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18" fillId="7" borderId="16" xfId="0" applyFont="1" applyFill="1" applyBorder="1" applyAlignment="1">
      <alignment horizontal="center" vertical="center" wrapText="1"/>
    </xf>
    <xf numFmtId="0" fontId="18" fillId="7" borderId="12" xfId="0" applyFont="1" applyFill="1" applyBorder="1" applyAlignment="1">
      <alignment horizontal="center" vertical="center" wrapText="1"/>
    </xf>
    <xf numFmtId="0" fontId="19" fillId="6" borderId="19" xfId="0" applyFont="1" applyFill="1" applyBorder="1" applyAlignment="1">
      <alignment horizontal="center" vertical="center" wrapText="1"/>
    </xf>
    <xf numFmtId="0" fontId="19" fillId="6" borderId="22" xfId="0" applyFont="1" applyFill="1" applyBorder="1" applyAlignment="1">
      <alignment horizontal="center" vertical="center" wrapText="1"/>
    </xf>
    <xf numFmtId="0" fontId="19" fillId="6" borderId="24" xfId="0" applyFont="1" applyFill="1" applyBorder="1" applyAlignment="1">
      <alignment horizontal="center" vertical="center" wrapText="1"/>
    </xf>
    <xf numFmtId="0" fontId="19" fillId="6" borderId="20" xfId="0" applyFont="1" applyFill="1" applyBorder="1" applyAlignment="1">
      <alignment horizontal="center" vertical="center" wrapText="1"/>
    </xf>
    <xf numFmtId="0" fontId="19" fillId="6" borderId="21" xfId="0" applyFont="1" applyFill="1" applyBorder="1" applyAlignment="1">
      <alignment horizontal="center" vertical="center" wrapText="1"/>
    </xf>
    <xf numFmtId="0" fontId="18" fillId="6" borderId="9" xfId="0" applyFont="1" applyFill="1" applyBorder="1" applyAlignment="1">
      <alignment horizontal="center" vertical="center" wrapText="1"/>
    </xf>
    <xf numFmtId="0" fontId="18" fillId="6" borderId="10" xfId="0" applyFont="1" applyFill="1" applyBorder="1" applyAlignment="1">
      <alignment horizontal="center" vertical="center" wrapText="1"/>
    </xf>
    <xf numFmtId="0" fontId="19" fillId="7" borderId="13" xfId="0" applyFont="1" applyFill="1" applyBorder="1" applyAlignment="1">
      <alignment horizontal="center" vertical="center" wrapText="1"/>
    </xf>
    <xf numFmtId="0" fontId="19" fillId="7" borderId="14" xfId="0" applyFont="1" applyFill="1" applyBorder="1" applyAlignment="1">
      <alignment horizontal="center" vertical="center" wrapText="1"/>
    </xf>
    <xf numFmtId="3" fontId="19" fillId="0" borderId="13" xfId="0" applyNumberFormat="1" applyFont="1" applyBorder="1" applyAlignment="1">
      <alignment horizontal="center" vertical="center" wrapText="1"/>
    </xf>
    <xf numFmtId="3" fontId="19" fillId="0" borderId="14" xfId="0" applyNumberFormat="1" applyFont="1" applyBorder="1" applyAlignment="1">
      <alignment horizontal="center" vertical="center" wrapText="1"/>
    </xf>
    <xf numFmtId="0" fontId="18" fillId="7" borderId="15" xfId="0" applyFont="1" applyFill="1" applyBorder="1" applyAlignment="1">
      <alignment horizontal="center" vertical="center" wrapText="1"/>
    </xf>
    <xf numFmtId="0" fontId="18" fillId="7" borderId="11" xfId="0" applyFont="1" applyFill="1" applyBorder="1" applyAlignment="1">
      <alignment horizontal="center" vertical="center" wrapText="1"/>
    </xf>
  </cellXfs>
  <cellStyles count="3">
    <cellStyle name="백분율" xfId="1" builtinId="5"/>
    <cellStyle name="표준" xfId="0" builtinId="0"/>
    <cellStyle name="하이퍼링크" xfId="2" builtinId="8"/>
  </cellStyles>
  <dxfs count="0"/>
  <tableStyles count="0" defaultTableStyle="TableStyleMedium2" defaultPivotStyle="PivotStyleLight16"/>
  <colors>
    <mruColors>
      <color rgb="FF00B0AC"/>
      <color rgb="FFAFFFFD"/>
      <color rgb="FF4FFFFB"/>
      <color rgb="FF00E2DD"/>
      <color rgb="FF008080"/>
      <color rgb="FFFFDDDD"/>
      <color rgb="FFFFA7A7"/>
      <color rgb="FFFF7D7D"/>
      <color rgb="FFFF5050"/>
      <color rgb="FF0085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svg"/><Relationship Id="rId12" Type="http://schemas.openxmlformats.org/officeDocument/2006/relationships/image" Target="../media/image12.png"/><Relationship Id="rId2" Type="http://schemas.openxmlformats.org/officeDocument/2006/relationships/image" Target="../media/image2.sv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sv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svg"/><Relationship Id="rId9" Type="http://schemas.openxmlformats.org/officeDocument/2006/relationships/image" Target="../media/image9.sv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435329</xdr:colOff>
      <xdr:row>8</xdr:row>
      <xdr:rowOff>118908</xdr:rowOff>
    </xdr:from>
    <xdr:to>
      <xdr:col>9</xdr:col>
      <xdr:colOff>393845</xdr:colOff>
      <xdr:row>47</xdr:row>
      <xdr:rowOff>14654</xdr:rowOff>
    </xdr:to>
    <xdr:sp macro="" textlink="">
      <xdr:nvSpPr>
        <xdr:cNvPr id="121" name="Rectangle 2">
          <a:extLst>
            <a:ext uri="{FF2B5EF4-FFF2-40B4-BE49-F238E27FC236}">
              <a16:creationId xmlns:a16="http://schemas.microsoft.com/office/drawing/2014/main" id="{B65FD862-6216-4EC2-9ACA-825BBB4D3CD6}"/>
            </a:ext>
          </a:extLst>
        </xdr:cNvPr>
        <xdr:cNvSpPr/>
      </xdr:nvSpPr>
      <xdr:spPr>
        <a:xfrm>
          <a:off x="435329" y="1818754"/>
          <a:ext cx="6157093" cy="8182496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9</xdr:col>
      <xdr:colOff>597253</xdr:colOff>
      <xdr:row>37</xdr:row>
      <xdr:rowOff>78741</xdr:rowOff>
    </xdr:from>
    <xdr:to>
      <xdr:col>24</xdr:col>
      <xdr:colOff>8467</xdr:colOff>
      <xdr:row>47</xdr:row>
      <xdr:rowOff>17444</xdr:rowOff>
    </xdr:to>
    <xdr:sp macro="" textlink="">
      <xdr:nvSpPr>
        <xdr:cNvPr id="111" name="Rectangle 130">
          <a:extLst>
            <a:ext uri="{FF2B5EF4-FFF2-40B4-BE49-F238E27FC236}">
              <a16:creationId xmlns:a16="http://schemas.microsoft.com/office/drawing/2014/main" id="{36ED94C0-A585-4532-9481-C0548DA8ABE0}"/>
            </a:ext>
          </a:extLst>
        </xdr:cNvPr>
        <xdr:cNvSpPr/>
      </xdr:nvSpPr>
      <xdr:spPr>
        <a:xfrm>
          <a:off x="6745805" y="7856396"/>
          <a:ext cx="9658800" cy="2040772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9</xdr:col>
      <xdr:colOff>597253</xdr:colOff>
      <xdr:row>24</xdr:row>
      <xdr:rowOff>101357</xdr:rowOff>
    </xdr:from>
    <xdr:to>
      <xdr:col>24</xdr:col>
      <xdr:colOff>8467</xdr:colOff>
      <xdr:row>34</xdr:row>
      <xdr:rowOff>45504</xdr:rowOff>
    </xdr:to>
    <xdr:sp macro="" textlink="">
      <xdr:nvSpPr>
        <xdr:cNvPr id="112" name="Rectangle 128">
          <a:extLst>
            <a:ext uri="{FF2B5EF4-FFF2-40B4-BE49-F238E27FC236}">
              <a16:creationId xmlns:a16="http://schemas.microsoft.com/office/drawing/2014/main" id="{AF257D93-E0B9-4A32-AAB3-FB5E7D22F829}"/>
            </a:ext>
          </a:extLst>
        </xdr:cNvPr>
        <xdr:cNvSpPr/>
      </xdr:nvSpPr>
      <xdr:spPr>
        <a:xfrm>
          <a:off x="6745805" y="5146323"/>
          <a:ext cx="9658800" cy="2046215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9</xdr:col>
      <xdr:colOff>625829</xdr:colOff>
      <xdr:row>8</xdr:row>
      <xdr:rowOff>124037</xdr:rowOff>
    </xdr:from>
    <xdr:to>
      <xdr:col>16</xdr:col>
      <xdr:colOff>491963</xdr:colOff>
      <xdr:row>21</xdr:row>
      <xdr:rowOff>32632</xdr:rowOff>
    </xdr:to>
    <xdr:sp macro="" textlink="">
      <xdr:nvSpPr>
        <xdr:cNvPr id="120" name="Rectangle 111">
          <a:extLst>
            <a:ext uri="{FF2B5EF4-FFF2-40B4-BE49-F238E27FC236}">
              <a16:creationId xmlns:a16="http://schemas.microsoft.com/office/drawing/2014/main" id="{DE72FD27-9DD7-48B4-A80D-F0171A8D6D6F}"/>
            </a:ext>
          </a:extLst>
        </xdr:cNvPr>
        <xdr:cNvSpPr/>
      </xdr:nvSpPr>
      <xdr:spPr>
        <a:xfrm>
          <a:off x="6787313" y="1790912"/>
          <a:ext cx="4658400" cy="2617267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17</xdr:col>
      <xdr:colOff>65044</xdr:colOff>
      <xdr:row>8</xdr:row>
      <xdr:rowOff>135942</xdr:rowOff>
    </xdr:from>
    <xdr:to>
      <xdr:col>23</xdr:col>
      <xdr:colOff>615787</xdr:colOff>
      <xdr:row>21</xdr:row>
      <xdr:rowOff>44537</xdr:rowOff>
    </xdr:to>
    <xdr:sp macro="" textlink="">
      <xdr:nvSpPr>
        <xdr:cNvPr id="131" name="Rectangle 119">
          <a:extLst>
            <a:ext uri="{FF2B5EF4-FFF2-40B4-BE49-F238E27FC236}">
              <a16:creationId xmlns:a16="http://schemas.microsoft.com/office/drawing/2014/main" id="{C9856EE0-9895-4575-AE71-965FD93AD5FB}"/>
            </a:ext>
          </a:extLst>
        </xdr:cNvPr>
        <xdr:cNvSpPr/>
      </xdr:nvSpPr>
      <xdr:spPr>
        <a:xfrm>
          <a:off x="11773467" y="1835788"/>
          <a:ext cx="4683128" cy="2670845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24</xdr:col>
      <xdr:colOff>369845</xdr:colOff>
      <xdr:row>8</xdr:row>
      <xdr:rowOff>131885</xdr:rowOff>
    </xdr:from>
    <xdr:to>
      <xdr:col>31</xdr:col>
      <xdr:colOff>657129</xdr:colOff>
      <xdr:row>47</xdr:row>
      <xdr:rowOff>57978</xdr:rowOff>
    </xdr:to>
    <xdr:sp macro="" textlink="">
      <xdr:nvSpPr>
        <xdr:cNvPr id="129" name="Rectangle 42">
          <a:extLst>
            <a:ext uri="{FF2B5EF4-FFF2-40B4-BE49-F238E27FC236}">
              <a16:creationId xmlns:a16="http://schemas.microsoft.com/office/drawing/2014/main" id="{F81AFA98-85E5-4F49-B6BC-C60148DCE58C}"/>
            </a:ext>
          </a:extLst>
        </xdr:cNvPr>
        <xdr:cNvSpPr/>
      </xdr:nvSpPr>
      <xdr:spPr>
        <a:xfrm>
          <a:off x="16868802" y="1788407"/>
          <a:ext cx="5099479" cy="8001636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0</xdr:col>
      <xdr:colOff>435329</xdr:colOff>
      <xdr:row>8</xdr:row>
      <xdr:rowOff>51042</xdr:rowOff>
    </xdr:from>
    <xdr:to>
      <xdr:col>9</xdr:col>
      <xdr:colOff>393845</xdr:colOff>
      <xdr:row>8</xdr:row>
      <xdr:rowOff>137957</xdr:rowOff>
    </xdr:to>
    <xdr:sp macro="" textlink="">
      <xdr:nvSpPr>
        <xdr:cNvPr id="33" name="Rectangle 32">
          <a:extLst>
            <a:ext uri="{FF2B5EF4-FFF2-40B4-BE49-F238E27FC236}">
              <a16:creationId xmlns:a16="http://schemas.microsoft.com/office/drawing/2014/main" id="{696D5397-9152-4EC9-A4CE-5A09C86C227E}"/>
            </a:ext>
          </a:extLst>
        </xdr:cNvPr>
        <xdr:cNvSpPr/>
      </xdr:nvSpPr>
      <xdr:spPr>
        <a:xfrm>
          <a:off x="435329" y="1717917"/>
          <a:ext cx="6120000" cy="86915"/>
        </a:xfrm>
        <a:prstGeom prst="rect">
          <a:avLst/>
        </a:prstGeom>
        <a:solidFill>
          <a:schemeClr val="tx2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0</xdr:col>
      <xdr:colOff>384726</xdr:colOff>
      <xdr:row>5</xdr:row>
      <xdr:rowOff>196297</xdr:rowOff>
    </xdr:from>
    <xdr:to>
      <xdr:col>8</xdr:col>
      <xdr:colOff>51352</xdr:colOff>
      <xdr:row>8</xdr:row>
      <xdr:rowOff>34374</xdr:rowOff>
    </xdr:to>
    <xdr:sp macro="" textlink="">
      <xdr:nvSpPr>
        <xdr:cNvPr id="34" name="TextBox 33">
          <a:extLst>
            <a:ext uri="{FF2B5EF4-FFF2-40B4-BE49-F238E27FC236}">
              <a16:creationId xmlns:a16="http://schemas.microsoft.com/office/drawing/2014/main" id="{C56E9013-561A-4612-BA2E-29518D8DD5B1}"/>
            </a:ext>
          </a:extLst>
        </xdr:cNvPr>
        <xdr:cNvSpPr txBox="1"/>
      </xdr:nvSpPr>
      <xdr:spPr>
        <a:xfrm>
          <a:off x="384726" y="2082247"/>
          <a:ext cx="5153026" cy="46672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ko-KR" altLang="en-US" sz="1600" b="0">
              <a:solidFill>
                <a:schemeClr val="tx2">
                  <a:lumMod val="50000"/>
                </a:schemeClr>
              </a:solidFill>
              <a:latin typeface="Noto Sans CJK KR Bold" panose="020B0800000000000000" pitchFamily="34" charset="-127"/>
              <a:ea typeface="Noto Sans CJK KR Bold" panose="020B0800000000000000" pitchFamily="34" charset="-127"/>
            </a:rPr>
            <a:t>시도별 확진환자 현황 </a:t>
          </a:r>
          <a:r>
            <a:rPr lang="en-US" altLang="ko-KR" sz="1100" b="0">
              <a:solidFill>
                <a:schemeClr val="tx1">
                  <a:lumMod val="75000"/>
                  <a:lumOff val="25000"/>
                </a:schemeClr>
              </a:solidFill>
              <a:latin typeface="Noto Sans CJK KR Bold" panose="020B0800000000000000" pitchFamily="34" charset="-127"/>
              <a:ea typeface="Noto Sans CJK KR Bold" panose="020B0800000000000000" pitchFamily="34" charset="-127"/>
            </a:rPr>
            <a:t>(07.31</a:t>
          </a:r>
          <a:r>
            <a:rPr lang="en-US" altLang="ko-KR" sz="1100" b="0" baseline="0">
              <a:solidFill>
                <a:schemeClr val="tx1">
                  <a:lumMod val="75000"/>
                  <a:lumOff val="25000"/>
                </a:schemeClr>
              </a:solidFill>
              <a:latin typeface="Noto Sans CJK KR Bold" panose="020B0800000000000000" pitchFamily="34" charset="-127"/>
              <a:ea typeface="Noto Sans CJK KR Bold" panose="020B0800000000000000" pitchFamily="34" charset="-127"/>
            </a:rPr>
            <a:t> 00</a:t>
          </a:r>
          <a:r>
            <a:rPr lang="ko-KR" altLang="en-US" sz="1100" b="0" baseline="0">
              <a:solidFill>
                <a:schemeClr val="tx1">
                  <a:lumMod val="75000"/>
                  <a:lumOff val="25000"/>
                </a:schemeClr>
              </a:solidFill>
              <a:latin typeface="Noto Sans CJK KR Bold" panose="020B0800000000000000" pitchFamily="34" charset="-127"/>
              <a:ea typeface="Noto Sans CJK KR Bold" panose="020B0800000000000000" pitchFamily="34" charset="-127"/>
            </a:rPr>
            <a:t>시 기준</a:t>
          </a:r>
          <a:r>
            <a:rPr lang="en-US" altLang="ko-KR" sz="1100" b="0" baseline="0">
              <a:solidFill>
                <a:schemeClr val="tx1">
                  <a:lumMod val="75000"/>
                  <a:lumOff val="25000"/>
                </a:schemeClr>
              </a:solidFill>
              <a:latin typeface="Noto Sans CJK KR Bold" panose="020B0800000000000000" pitchFamily="34" charset="-127"/>
              <a:ea typeface="Noto Sans CJK KR Bold" panose="020B0800000000000000" pitchFamily="34" charset="-127"/>
            </a:rPr>
            <a:t>, 1.3 </a:t>
          </a:r>
          <a:r>
            <a:rPr lang="ko-KR" altLang="en-US" sz="1100" b="0" baseline="0">
              <a:solidFill>
                <a:schemeClr val="tx1">
                  <a:lumMod val="75000"/>
                  <a:lumOff val="25000"/>
                </a:schemeClr>
              </a:solidFill>
              <a:latin typeface="Noto Sans CJK KR Bold" panose="020B0800000000000000" pitchFamily="34" charset="-127"/>
              <a:ea typeface="Noto Sans CJK KR Bold" panose="020B0800000000000000" pitchFamily="34" charset="-127"/>
            </a:rPr>
            <a:t>이후 누계</a:t>
          </a:r>
          <a:r>
            <a:rPr lang="en-US" altLang="ko-KR" sz="1100" b="0" baseline="0">
              <a:solidFill>
                <a:schemeClr val="tx1">
                  <a:lumMod val="75000"/>
                  <a:lumOff val="25000"/>
                </a:schemeClr>
              </a:solidFill>
              <a:latin typeface="Noto Sans CJK KR Bold" panose="020B0800000000000000" pitchFamily="34" charset="-127"/>
              <a:ea typeface="Noto Sans CJK KR Bold" panose="020B0800000000000000" pitchFamily="34" charset="-127"/>
            </a:rPr>
            <a:t>)</a:t>
          </a:r>
          <a:endParaRPr lang="ko-KR" altLang="en-US" sz="1600" b="0">
            <a:solidFill>
              <a:schemeClr val="tx1">
                <a:lumMod val="75000"/>
                <a:lumOff val="25000"/>
              </a:schemeClr>
            </a:solidFill>
            <a:latin typeface="Noto Sans CJK KR Bold" panose="020B0800000000000000" pitchFamily="34" charset="-127"/>
            <a:ea typeface="Noto Sans CJK KR Bold" panose="020B0800000000000000" pitchFamily="34" charset="-127"/>
          </a:endParaRPr>
        </a:p>
      </xdr:txBody>
    </xdr:sp>
    <xdr:clientData/>
  </xdr:twoCellAnchor>
  <xdr:twoCellAnchor>
    <xdr:from>
      <xdr:col>9</xdr:col>
      <xdr:colOff>625829</xdr:colOff>
      <xdr:row>8</xdr:row>
      <xdr:rowOff>51042</xdr:rowOff>
    </xdr:from>
    <xdr:to>
      <xdr:col>16</xdr:col>
      <xdr:colOff>492219</xdr:colOff>
      <xdr:row>8</xdr:row>
      <xdr:rowOff>137957</xdr:rowOff>
    </xdr:to>
    <xdr:sp macro="" textlink="">
      <xdr:nvSpPr>
        <xdr:cNvPr id="35" name="Rectangle 34">
          <a:extLst>
            <a:ext uri="{FF2B5EF4-FFF2-40B4-BE49-F238E27FC236}">
              <a16:creationId xmlns:a16="http://schemas.microsoft.com/office/drawing/2014/main" id="{06A9B882-035C-475F-8E14-B76F98B8A94B}"/>
            </a:ext>
          </a:extLst>
        </xdr:cNvPr>
        <xdr:cNvSpPr/>
      </xdr:nvSpPr>
      <xdr:spPr>
        <a:xfrm>
          <a:off x="6787313" y="1717917"/>
          <a:ext cx="4658656" cy="86915"/>
        </a:xfrm>
        <a:prstGeom prst="rect">
          <a:avLst/>
        </a:prstGeom>
        <a:solidFill>
          <a:schemeClr val="tx2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17</xdr:col>
      <xdr:colOff>65044</xdr:colOff>
      <xdr:row>8</xdr:row>
      <xdr:rowOff>51042</xdr:rowOff>
    </xdr:from>
    <xdr:to>
      <xdr:col>23</xdr:col>
      <xdr:colOff>617234</xdr:colOff>
      <xdr:row>8</xdr:row>
      <xdr:rowOff>137957</xdr:rowOff>
    </xdr:to>
    <xdr:sp macro="" textlink="">
      <xdr:nvSpPr>
        <xdr:cNvPr id="36" name="Rectangle 35">
          <a:extLst>
            <a:ext uri="{FF2B5EF4-FFF2-40B4-BE49-F238E27FC236}">
              <a16:creationId xmlns:a16="http://schemas.microsoft.com/office/drawing/2014/main" id="{B80A01FA-36DF-40CE-BBE7-1397727780AB}"/>
            </a:ext>
          </a:extLst>
        </xdr:cNvPr>
        <xdr:cNvSpPr/>
      </xdr:nvSpPr>
      <xdr:spPr>
        <a:xfrm>
          <a:off x="11703403" y="1717917"/>
          <a:ext cx="4659847" cy="86915"/>
        </a:xfrm>
        <a:prstGeom prst="rect">
          <a:avLst/>
        </a:prstGeom>
        <a:solidFill>
          <a:schemeClr val="tx2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9</xdr:col>
      <xdr:colOff>597253</xdr:colOff>
      <xdr:row>24</xdr:row>
      <xdr:rowOff>25371</xdr:rowOff>
    </xdr:from>
    <xdr:to>
      <xdr:col>24</xdr:col>
      <xdr:colOff>7062</xdr:colOff>
      <xdr:row>24</xdr:row>
      <xdr:rowOff>112286</xdr:rowOff>
    </xdr:to>
    <xdr:sp macro="" textlink="">
      <xdr:nvSpPr>
        <xdr:cNvPr id="37" name="Rectangle 36">
          <a:extLst>
            <a:ext uri="{FF2B5EF4-FFF2-40B4-BE49-F238E27FC236}">
              <a16:creationId xmlns:a16="http://schemas.microsoft.com/office/drawing/2014/main" id="{A49B0FD3-4D81-443D-8380-EF73AABA16DE}"/>
            </a:ext>
          </a:extLst>
        </xdr:cNvPr>
        <xdr:cNvSpPr/>
      </xdr:nvSpPr>
      <xdr:spPr>
        <a:xfrm>
          <a:off x="6745805" y="5070337"/>
          <a:ext cx="9657395" cy="86915"/>
        </a:xfrm>
        <a:prstGeom prst="rect">
          <a:avLst/>
        </a:prstGeom>
        <a:solidFill>
          <a:schemeClr val="tx2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9</xdr:col>
      <xdr:colOff>597253</xdr:colOff>
      <xdr:row>36</xdr:row>
      <xdr:rowOff>203862</xdr:rowOff>
    </xdr:from>
    <xdr:to>
      <xdr:col>24</xdr:col>
      <xdr:colOff>7062</xdr:colOff>
      <xdr:row>37</xdr:row>
      <xdr:rowOff>83712</xdr:rowOff>
    </xdr:to>
    <xdr:sp macro="" textlink="">
      <xdr:nvSpPr>
        <xdr:cNvPr id="38" name="Rectangle 37">
          <a:extLst>
            <a:ext uri="{FF2B5EF4-FFF2-40B4-BE49-F238E27FC236}">
              <a16:creationId xmlns:a16="http://schemas.microsoft.com/office/drawing/2014/main" id="{F66F223A-BEA4-4EAC-B41E-E5B375B34053}"/>
            </a:ext>
          </a:extLst>
        </xdr:cNvPr>
        <xdr:cNvSpPr/>
      </xdr:nvSpPr>
      <xdr:spPr>
        <a:xfrm>
          <a:off x="6745805" y="7771310"/>
          <a:ext cx="9657395" cy="90057"/>
        </a:xfrm>
        <a:prstGeom prst="rect">
          <a:avLst/>
        </a:prstGeom>
        <a:solidFill>
          <a:schemeClr val="tx2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9</xdr:col>
      <xdr:colOff>584751</xdr:colOff>
      <xdr:row>5</xdr:row>
      <xdr:rowOff>196297</xdr:rowOff>
    </xdr:from>
    <xdr:to>
      <xdr:col>16</xdr:col>
      <xdr:colOff>504825</xdr:colOff>
      <xdr:row>8</xdr:row>
      <xdr:rowOff>34374</xdr:rowOff>
    </xdr:to>
    <xdr:sp macro="" textlink="">
      <xdr:nvSpPr>
        <xdr:cNvPr id="39" name="TextBox 38">
          <a:extLst>
            <a:ext uri="{FF2B5EF4-FFF2-40B4-BE49-F238E27FC236}">
              <a16:creationId xmlns:a16="http://schemas.microsoft.com/office/drawing/2014/main" id="{F89CE223-1D93-4A12-90F6-0555E4C11FB8}"/>
            </a:ext>
          </a:extLst>
        </xdr:cNvPr>
        <xdr:cNvSpPr txBox="1"/>
      </xdr:nvSpPr>
      <xdr:spPr>
        <a:xfrm>
          <a:off x="6756951" y="2082247"/>
          <a:ext cx="4720674" cy="46672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ko-KR" altLang="en-US" sz="1600" b="0">
              <a:solidFill>
                <a:schemeClr val="tx2">
                  <a:lumMod val="50000"/>
                </a:schemeClr>
              </a:solidFill>
              <a:latin typeface="Noto Sans CJK KR Bold" panose="020B0800000000000000" pitchFamily="34" charset="-127"/>
              <a:ea typeface="Noto Sans CJK KR Bold" panose="020B0800000000000000" pitchFamily="34" charset="-127"/>
            </a:rPr>
            <a:t>확진환자 지역별 비율 </a:t>
          </a:r>
          <a:r>
            <a:rPr lang="en-US" altLang="ko-KR" sz="1100" b="0">
              <a:solidFill>
                <a:schemeClr val="tx1">
                  <a:lumMod val="75000"/>
                  <a:lumOff val="25000"/>
                </a:schemeClr>
              </a:solidFill>
              <a:latin typeface="Noto Sans CJK KR Bold" panose="020B0800000000000000" pitchFamily="34" charset="-127"/>
              <a:ea typeface="Noto Sans CJK KR Bold" panose="020B0800000000000000" pitchFamily="34" charset="-127"/>
            </a:rPr>
            <a:t>(07.31</a:t>
          </a:r>
          <a:r>
            <a:rPr lang="en-US" altLang="ko-KR" sz="1100" b="0" baseline="0">
              <a:solidFill>
                <a:schemeClr val="tx1">
                  <a:lumMod val="75000"/>
                  <a:lumOff val="25000"/>
                </a:schemeClr>
              </a:solidFill>
              <a:latin typeface="Noto Sans CJK KR Bold" panose="020B0800000000000000" pitchFamily="34" charset="-127"/>
              <a:ea typeface="Noto Sans CJK KR Bold" panose="020B0800000000000000" pitchFamily="34" charset="-127"/>
            </a:rPr>
            <a:t> 00</a:t>
          </a:r>
          <a:r>
            <a:rPr lang="ko-KR" altLang="en-US" sz="1100" b="0" baseline="0">
              <a:solidFill>
                <a:schemeClr val="tx1">
                  <a:lumMod val="75000"/>
                  <a:lumOff val="25000"/>
                </a:schemeClr>
              </a:solidFill>
              <a:latin typeface="Noto Sans CJK KR Bold" panose="020B0800000000000000" pitchFamily="34" charset="-127"/>
              <a:ea typeface="Noto Sans CJK KR Bold" panose="020B0800000000000000" pitchFamily="34" charset="-127"/>
            </a:rPr>
            <a:t>시 기준</a:t>
          </a:r>
          <a:r>
            <a:rPr lang="en-US" altLang="ko-KR" sz="1100" b="0" baseline="0">
              <a:solidFill>
                <a:schemeClr val="tx1">
                  <a:lumMod val="75000"/>
                  <a:lumOff val="25000"/>
                </a:schemeClr>
              </a:solidFill>
              <a:latin typeface="Noto Sans CJK KR Bold" panose="020B0800000000000000" pitchFamily="34" charset="-127"/>
              <a:ea typeface="Noto Sans CJK KR Bold" panose="020B0800000000000000" pitchFamily="34" charset="-127"/>
            </a:rPr>
            <a:t>)</a:t>
          </a:r>
          <a:endParaRPr lang="ko-KR" altLang="en-US" sz="1600" b="0">
            <a:solidFill>
              <a:schemeClr val="tx1">
                <a:lumMod val="75000"/>
                <a:lumOff val="25000"/>
              </a:schemeClr>
            </a:solidFill>
            <a:latin typeface="Noto Sans CJK KR Bold" panose="020B0800000000000000" pitchFamily="34" charset="-127"/>
            <a:ea typeface="Noto Sans CJK KR Bold" panose="020B0800000000000000" pitchFamily="34" charset="-127"/>
          </a:endParaRPr>
        </a:p>
      </xdr:txBody>
    </xdr:sp>
    <xdr:clientData/>
  </xdr:twoCellAnchor>
  <xdr:twoCellAnchor>
    <xdr:from>
      <xdr:col>17</xdr:col>
      <xdr:colOff>60876</xdr:colOff>
      <xdr:row>5</xdr:row>
      <xdr:rowOff>196297</xdr:rowOff>
    </xdr:from>
    <xdr:to>
      <xdr:col>23</xdr:col>
      <xdr:colOff>666750</xdr:colOff>
      <xdr:row>8</xdr:row>
      <xdr:rowOff>34374</xdr:rowOff>
    </xdr:to>
    <xdr:sp macro="" textlink="">
      <xdr:nvSpPr>
        <xdr:cNvPr id="40" name="TextBox 39">
          <a:extLst>
            <a:ext uri="{FF2B5EF4-FFF2-40B4-BE49-F238E27FC236}">
              <a16:creationId xmlns:a16="http://schemas.microsoft.com/office/drawing/2014/main" id="{E8400507-099C-4068-8099-CA83B33BFFF9}"/>
            </a:ext>
          </a:extLst>
        </xdr:cNvPr>
        <xdr:cNvSpPr txBox="1"/>
      </xdr:nvSpPr>
      <xdr:spPr>
        <a:xfrm>
          <a:off x="11719476" y="2082247"/>
          <a:ext cx="4720674" cy="46672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ko-KR" altLang="en-US" sz="1600" b="0">
              <a:solidFill>
                <a:schemeClr val="tx2">
                  <a:lumMod val="50000"/>
                </a:schemeClr>
              </a:solidFill>
              <a:latin typeface="Noto Sans CJK KR Bold" panose="020B0800000000000000" pitchFamily="34" charset="-127"/>
              <a:ea typeface="Noto Sans CJK KR Bold" panose="020B0800000000000000" pitchFamily="34" charset="-127"/>
            </a:rPr>
            <a:t>감염경로별 확진자 비율 </a:t>
          </a:r>
          <a:r>
            <a:rPr lang="en-US" altLang="ko-KR" sz="1100" b="0">
              <a:solidFill>
                <a:schemeClr val="tx1">
                  <a:lumMod val="75000"/>
                  <a:lumOff val="25000"/>
                </a:schemeClr>
              </a:solidFill>
              <a:latin typeface="Noto Sans CJK KR Bold" panose="020B0800000000000000" pitchFamily="34" charset="-127"/>
              <a:ea typeface="Noto Sans CJK KR Bold" panose="020B0800000000000000" pitchFamily="34" charset="-127"/>
            </a:rPr>
            <a:t>(07.31</a:t>
          </a:r>
          <a:r>
            <a:rPr lang="en-US" altLang="ko-KR" sz="1100" b="0" baseline="0">
              <a:solidFill>
                <a:schemeClr val="tx1">
                  <a:lumMod val="75000"/>
                  <a:lumOff val="25000"/>
                </a:schemeClr>
              </a:solidFill>
              <a:latin typeface="Noto Sans CJK KR Bold" panose="020B0800000000000000" pitchFamily="34" charset="-127"/>
              <a:ea typeface="Noto Sans CJK KR Bold" panose="020B0800000000000000" pitchFamily="34" charset="-127"/>
            </a:rPr>
            <a:t> 00</a:t>
          </a:r>
          <a:r>
            <a:rPr lang="ko-KR" altLang="en-US" sz="1100" b="0" baseline="0">
              <a:solidFill>
                <a:schemeClr val="tx1">
                  <a:lumMod val="75000"/>
                  <a:lumOff val="25000"/>
                </a:schemeClr>
              </a:solidFill>
              <a:latin typeface="Noto Sans CJK KR Bold" panose="020B0800000000000000" pitchFamily="34" charset="-127"/>
              <a:ea typeface="Noto Sans CJK KR Bold" panose="020B0800000000000000" pitchFamily="34" charset="-127"/>
            </a:rPr>
            <a:t>시 기준</a:t>
          </a:r>
          <a:r>
            <a:rPr lang="en-US" altLang="ko-KR" sz="1100" b="0" baseline="0">
              <a:solidFill>
                <a:schemeClr val="tx1">
                  <a:lumMod val="75000"/>
                  <a:lumOff val="25000"/>
                </a:schemeClr>
              </a:solidFill>
              <a:latin typeface="Noto Sans CJK KR Bold" panose="020B0800000000000000" pitchFamily="34" charset="-127"/>
              <a:ea typeface="Noto Sans CJK KR Bold" panose="020B0800000000000000" pitchFamily="34" charset="-127"/>
            </a:rPr>
            <a:t>)</a:t>
          </a:r>
          <a:endParaRPr lang="ko-KR" altLang="en-US" sz="1600" b="0">
            <a:solidFill>
              <a:schemeClr val="tx1">
                <a:lumMod val="75000"/>
                <a:lumOff val="25000"/>
              </a:schemeClr>
            </a:solidFill>
            <a:latin typeface="Noto Sans CJK KR Bold" panose="020B0800000000000000" pitchFamily="34" charset="-127"/>
            <a:ea typeface="Noto Sans CJK KR Bold" panose="020B0800000000000000" pitchFamily="34" charset="-127"/>
          </a:endParaRPr>
        </a:p>
      </xdr:txBody>
    </xdr:sp>
    <xdr:clientData/>
  </xdr:twoCellAnchor>
  <xdr:twoCellAnchor>
    <xdr:from>
      <xdr:col>9</xdr:col>
      <xdr:colOff>527601</xdr:colOff>
      <xdr:row>21</xdr:row>
      <xdr:rowOff>205822</xdr:rowOff>
    </xdr:from>
    <xdr:to>
      <xdr:col>16</xdr:col>
      <xdr:colOff>447675</xdr:colOff>
      <xdr:row>24</xdr:row>
      <xdr:rowOff>43899</xdr:rowOff>
    </xdr:to>
    <xdr:sp macro="" textlink="">
      <xdr:nvSpPr>
        <xdr:cNvPr id="41" name="TextBox 40">
          <a:extLst>
            <a:ext uri="{FF2B5EF4-FFF2-40B4-BE49-F238E27FC236}">
              <a16:creationId xmlns:a16="http://schemas.microsoft.com/office/drawing/2014/main" id="{5F9F6A31-3FCF-44B6-B0CC-A8DE6E253607}"/>
            </a:ext>
          </a:extLst>
        </xdr:cNvPr>
        <xdr:cNvSpPr txBox="1"/>
      </xdr:nvSpPr>
      <xdr:spPr>
        <a:xfrm>
          <a:off x="6699801" y="5444572"/>
          <a:ext cx="4720674" cy="46672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ko-KR" altLang="en-US" sz="1600" b="0">
              <a:solidFill>
                <a:schemeClr val="tx2">
                  <a:lumMod val="50000"/>
                </a:schemeClr>
              </a:solidFill>
              <a:latin typeface="Noto Sans CJK KR Bold" panose="020B0800000000000000" pitchFamily="34" charset="-127"/>
              <a:ea typeface="Noto Sans CJK KR Bold" panose="020B0800000000000000" pitchFamily="34" charset="-127"/>
            </a:rPr>
            <a:t>일일 확진환자 발생 및 완치 추세 </a:t>
          </a:r>
          <a:r>
            <a:rPr lang="en-US" altLang="ko-KR" sz="1100" b="0">
              <a:solidFill>
                <a:schemeClr val="tx1">
                  <a:lumMod val="75000"/>
                  <a:lumOff val="25000"/>
                </a:schemeClr>
              </a:solidFill>
              <a:latin typeface="Noto Sans CJK KR Bold" panose="020B0800000000000000" pitchFamily="34" charset="-127"/>
              <a:ea typeface="Noto Sans CJK KR Bold" panose="020B0800000000000000" pitchFamily="34" charset="-127"/>
            </a:rPr>
            <a:t>(07.31</a:t>
          </a:r>
          <a:r>
            <a:rPr lang="en-US" altLang="ko-KR" sz="1100" b="0" baseline="0">
              <a:solidFill>
                <a:schemeClr val="tx1">
                  <a:lumMod val="75000"/>
                  <a:lumOff val="25000"/>
                </a:schemeClr>
              </a:solidFill>
              <a:latin typeface="Noto Sans CJK KR Bold" panose="020B0800000000000000" pitchFamily="34" charset="-127"/>
              <a:ea typeface="Noto Sans CJK KR Bold" panose="020B0800000000000000" pitchFamily="34" charset="-127"/>
            </a:rPr>
            <a:t> </a:t>
          </a:r>
          <a:r>
            <a:rPr lang="ko-KR" altLang="en-US" sz="1100" b="0" baseline="0">
              <a:solidFill>
                <a:schemeClr val="tx1">
                  <a:lumMod val="75000"/>
                  <a:lumOff val="25000"/>
                </a:schemeClr>
              </a:solidFill>
              <a:latin typeface="Noto Sans CJK KR Bold" panose="020B0800000000000000" pitchFamily="34" charset="-127"/>
              <a:ea typeface="Noto Sans CJK KR Bold" panose="020B0800000000000000" pitchFamily="34" charset="-127"/>
            </a:rPr>
            <a:t>기준</a:t>
          </a:r>
          <a:r>
            <a:rPr lang="en-US" altLang="ko-KR" sz="1100" b="0" baseline="0">
              <a:solidFill>
                <a:schemeClr val="tx1">
                  <a:lumMod val="75000"/>
                  <a:lumOff val="25000"/>
                </a:schemeClr>
              </a:solidFill>
              <a:latin typeface="Noto Sans CJK KR Bold" panose="020B0800000000000000" pitchFamily="34" charset="-127"/>
              <a:ea typeface="Noto Sans CJK KR Bold" panose="020B0800000000000000" pitchFamily="34" charset="-127"/>
            </a:rPr>
            <a:t>, </a:t>
          </a:r>
          <a:r>
            <a:rPr lang="ko-KR" altLang="en-US" sz="1100" b="0" baseline="0">
              <a:solidFill>
                <a:schemeClr val="tx1">
                  <a:lumMod val="75000"/>
                  <a:lumOff val="25000"/>
                </a:schemeClr>
              </a:solidFill>
              <a:latin typeface="Noto Sans CJK KR Bold" panose="020B0800000000000000" pitchFamily="34" charset="-127"/>
              <a:ea typeface="Noto Sans CJK KR Bold" panose="020B0800000000000000" pitchFamily="34" charset="-127"/>
            </a:rPr>
            <a:t>최근 일주일 현황</a:t>
          </a:r>
          <a:r>
            <a:rPr lang="en-US" altLang="ko-KR" sz="1100" b="0" baseline="0">
              <a:solidFill>
                <a:schemeClr val="tx1">
                  <a:lumMod val="75000"/>
                  <a:lumOff val="25000"/>
                </a:schemeClr>
              </a:solidFill>
              <a:latin typeface="Noto Sans CJK KR Bold" panose="020B0800000000000000" pitchFamily="34" charset="-127"/>
              <a:ea typeface="Noto Sans CJK KR Bold" panose="020B0800000000000000" pitchFamily="34" charset="-127"/>
            </a:rPr>
            <a:t>)</a:t>
          </a:r>
          <a:endParaRPr lang="ko-KR" altLang="en-US" sz="1600" b="0">
            <a:solidFill>
              <a:schemeClr val="tx1">
                <a:lumMod val="75000"/>
                <a:lumOff val="25000"/>
              </a:schemeClr>
            </a:solidFill>
            <a:latin typeface="Noto Sans CJK KR Bold" panose="020B0800000000000000" pitchFamily="34" charset="-127"/>
            <a:ea typeface="Noto Sans CJK KR Bold" panose="020B0800000000000000" pitchFamily="34" charset="-127"/>
          </a:endParaRPr>
        </a:p>
      </xdr:txBody>
    </xdr:sp>
    <xdr:clientData/>
  </xdr:twoCellAnchor>
  <xdr:twoCellAnchor>
    <xdr:from>
      <xdr:col>9</xdr:col>
      <xdr:colOff>527601</xdr:colOff>
      <xdr:row>34</xdr:row>
      <xdr:rowOff>167722</xdr:rowOff>
    </xdr:from>
    <xdr:to>
      <xdr:col>17</xdr:col>
      <xdr:colOff>276225</xdr:colOff>
      <xdr:row>37</xdr:row>
      <xdr:rowOff>5799</xdr:rowOff>
    </xdr:to>
    <xdr:sp macro="" textlink="">
      <xdr:nvSpPr>
        <xdr:cNvPr id="42" name="TextBox 41">
          <a:extLst>
            <a:ext uri="{FF2B5EF4-FFF2-40B4-BE49-F238E27FC236}">
              <a16:creationId xmlns:a16="http://schemas.microsoft.com/office/drawing/2014/main" id="{8D4E0047-1CE7-44E9-83F1-C3C51E0DBA33}"/>
            </a:ext>
          </a:extLst>
        </xdr:cNvPr>
        <xdr:cNvSpPr txBox="1"/>
      </xdr:nvSpPr>
      <xdr:spPr>
        <a:xfrm>
          <a:off x="6699801" y="7292422"/>
          <a:ext cx="5235024" cy="46672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ko-KR" altLang="en-US" sz="1600" b="0">
              <a:solidFill>
                <a:schemeClr val="tx2">
                  <a:lumMod val="50000"/>
                </a:schemeClr>
              </a:solidFill>
              <a:latin typeface="Noto Sans CJK KR Bold" panose="020B0800000000000000" pitchFamily="34" charset="-127"/>
              <a:ea typeface="Noto Sans CJK KR Bold" panose="020B0800000000000000" pitchFamily="34" charset="-127"/>
            </a:rPr>
            <a:t>감염경로구분에 따른 신규확진자</a:t>
          </a:r>
          <a:r>
            <a:rPr lang="ko-KR" altLang="en-US" sz="1600" b="0" baseline="0">
              <a:solidFill>
                <a:schemeClr val="tx2">
                  <a:lumMod val="50000"/>
                </a:schemeClr>
              </a:solidFill>
              <a:latin typeface="Noto Sans CJK KR Bold" panose="020B0800000000000000" pitchFamily="34" charset="-127"/>
              <a:ea typeface="Noto Sans CJK KR Bold" panose="020B0800000000000000" pitchFamily="34" charset="-127"/>
            </a:rPr>
            <a:t> 추세</a:t>
          </a:r>
          <a:r>
            <a:rPr lang="ko-KR" altLang="en-US" sz="1600" b="0">
              <a:solidFill>
                <a:schemeClr val="tx2">
                  <a:lumMod val="50000"/>
                </a:schemeClr>
              </a:solidFill>
              <a:latin typeface="Noto Sans CJK KR Bold" panose="020B0800000000000000" pitchFamily="34" charset="-127"/>
              <a:ea typeface="Noto Sans CJK KR Bold" panose="020B0800000000000000" pitchFamily="34" charset="-127"/>
            </a:rPr>
            <a:t> </a:t>
          </a:r>
          <a:r>
            <a:rPr lang="en-US" altLang="ko-KR" sz="1100" b="0">
              <a:solidFill>
                <a:schemeClr val="tx1">
                  <a:lumMod val="75000"/>
                  <a:lumOff val="25000"/>
                </a:schemeClr>
              </a:solidFill>
              <a:latin typeface="Noto Sans CJK KR Bold" panose="020B0800000000000000" pitchFamily="34" charset="-127"/>
              <a:ea typeface="Noto Sans CJK KR Bold" panose="020B0800000000000000" pitchFamily="34" charset="-127"/>
            </a:rPr>
            <a:t>(07.31</a:t>
          </a:r>
          <a:r>
            <a:rPr lang="en-US" altLang="ko-KR" sz="1100" b="0" baseline="0">
              <a:solidFill>
                <a:schemeClr val="tx1">
                  <a:lumMod val="75000"/>
                  <a:lumOff val="25000"/>
                </a:schemeClr>
              </a:solidFill>
              <a:latin typeface="Noto Sans CJK KR Bold" panose="020B0800000000000000" pitchFamily="34" charset="-127"/>
              <a:ea typeface="Noto Sans CJK KR Bold" panose="020B0800000000000000" pitchFamily="34" charset="-127"/>
            </a:rPr>
            <a:t> </a:t>
          </a:r>
          <a:r>
            <a:rPr lang="ko-KR" altLang="en-US" sz="1100" b="0" baseline="0">
              <a:solidFill>
                <a:schemeClr val="tx1">
                  <a:lumMod val="75000"/>
                  <a:lumOff val="25000"/>
                </a:schemeClr>
              </a:solidFill>
              <a:latin typeface="Noto Sans CJK KR Bold" panose="020B0800000000000000" pitchFamily="34" charset="-127"/>
              <a:ea typeface="Noto Sans CJK KR Bold" panose="020B0800000000000000" pitchFamily="34" charset="-127"/>
            </a:rPr>
            <a:t>기준</a:t>
          </a:r>
          <a:r>
            <a:rPr lang="en-US" altLang="ko-KR" sz="1100" b="0" baseline="0">
              <a:solidFill>
                <a:schemeClr val="tx1">
                  <a:lumMod val="75000"/>
                  <a:lumOff val="25000"/>
                </a:schemeClr>
              </a:solidFill>
              <a:latin typeface="Noto Sans CJK KR Bold" panose="020B0800000000000000" pitchFamily="34" charset="-127"/>
              <a:ea typeface="Noto Sans CJK KR Bold" panose="020B0800000000000000" pitchFamily="34" charset="-127"/>
            </a:rPr>
            <a:t>, </a:t>
          </a:r>
          <a:r>
            <a:rPr lang="ko-KR" altLang="en-US" sz="1100" b="0" baseline="0">
              <a:solidFill>
                <a:schemeClr val="tx1">
                  <a:lumMod val="75000"/>
                  <a:lumOff val="25000"/>
                </a:schemeClr>
              </a:solidFill>
              <a:latin typeface="Noto Sans CJK KR Bold" panose="020B0800000000000000" pitchFamily="34" charset="-127"/>
              <a:ea typeface="Noto Sans CJK KR Bold" panose="020B0800000000000000" pitchFamily="34" charset="-127"/>
            </a:rPr>
            <a:t>최근 일주일 현황 </a:t>
          </a:r>
          <a:r>
            <a:rPr lang="en-US" altLang="ko-KR" sz="1100" b="0" baseline="0">
              <a:solidFill>
                <a:schemeClr val="tx1">
                  <a:lumMod val="75000"/>
                  <a:lumOff val="25000"/>
                </a:schemeClr>
              </a:solidFill>
              <a:latin typeface="Noto Sans CJK KR Bold" panose="020B0800000000000000" pitchFamily="34" charset="-127"/>
              <a:ea typeface="Noto Sans CJK KR Bold" panose="020B0800000000000000" pitchFamily="34" charset="-127"/>
            </a:rPr>
            <a:t>)</a:t>
          </a:r>
          <a:endParaRPr lang="ko-KR" altLang="en-US" sz="1600" b="0">
            <a:solidFill>
              <a:schemeClr val="tx1">
                <a:lumMod val="75000"/>
                <a:lumOff val="25000"/>
              </a:schemeClr>
            </a:solidFill>
            <a:latin typeface="Noto Sans CJK KR Bold" panose="020B0800000000000000" pitchFamily="34" charset="-127"/>
            <a:ea typeface="Noto Sans CJK KR Bold" panose="020B0800000000000000" pitchFamily="34" charset="-127"/>
          </a:endParaRPr>
        </a:p>
      </xdr:txBody>
    </xdr:sp>
    <xdr:clientData/>
  </xdr:twoCellAnchor>
  <xdr:twoCellAnchor>
    <xdr:from>
      <xdr:col>24</xdr:col>
      <xdr:colOff>369845</xdr:colOff>
      <xdr:row>8</xdr:row>
      <xdr:rowOff>51042</xdr:rowOff>
    </xdr:from>
    <xdr:to>
      <xdr:col>31</xdr:col>
      <xdr:colOff>657225</xdr:colOff>
      <xdr:row>8</xdr:row>
      <xdr:rowOff>137957</xdr:rowOff>
    </xdr:to>
    <xdr:sp macro="" textlink="">
      <xdr:nvSpPr>
        <xdr:cNvPr id="44" name="Rectangle 43">
          <a:extLst>
            <a:ext uri="{FF2B5EF4-FFF2-40B4-BE49-F238E27FC236}">
              <a16:creationId xmlns:a16="http://schemas.microsoft.com/office/drawing/2014/main" id="{D213A25C-6742-4A07-B799-D9B1F7EFEE51}"/>
            </a:ext>
          </a:extLst>
        </xdr:cNvPr>
        <xdr:cNvSpPr/>
      </xdr:nvSpPr>
      <xdr:spPr>
        <a:xfrm>
          <a:off x="16899383" y="1750888"/>
          <a:ext cx="5108496" cy="86915"/>
        </a:xfrm>
        <a:prstGeom prst="rect">
          <a:avLst/>
        </a:prstGeom>
        <a:solidFill>
          <a:schemeClr val="tx2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24</xdr:col>
      <xdr:colOff>346626</xdr:colOff>
      <xdr:row>5</xdr:row>
      <xdr:rowOff>196297</xdr:rowOff>
    </xdr:from>
    <xdr:to>
      <xdr:col>31</xdr:col>
      <xdr:colOff>266700</xdr:colOff>
      <xdr:row>8</xdr:row>
      <xdr:rowOff>34374</xdr:rowOff>
    </xdr:to>
    <xdr:sp macro="" textlink="">
      <xdr:nvSpPr>
        <xdr:cNvPr id="45" name="TextBox 44">
          <a:extLst>
            <a:ext uri="{FF2B5EF4-FFF2-40B4-BE49-F238E27FC236}">
              <a16:creationId xmlns:a16="http://schemas.microsoft.com/office/drawing/2014/main" id="{5AE3405A-1AB3-44C9-98F2-76AD9948C227}"/>
            </a:ext>
          </a:extLst>
        </xdr:cNvPr>
        <xdr:cNvSpPr txBox="1"/>
      </xdr:nvSpPr>
      <xdr:spPr>
        <a:xfrm>
          <a:off x="16805826" y="1244047"/>
          <a:ext cx="4720674" cy="46672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ko-KR" altLang="en-US" sz="1600" b="0">
              <a:solidFill>
                <a:schemeClr val="tx2">
                  <a:lumMod val="50000"/>
                </a:schemeClr>
              </a:solidFill>
              <a:latin typeface="Noto Sans CJK KR Bold" panose="020B0800000000000000" pitchFamily="34" charset="-127"/>
              <a:ea typeface="Noto Sans CJK KR Bold" panose="020B0800000000000000" pitchFamily="34" charset="-127"/>
            </a:rPr>
            <a:t>발생 현황 상세 </a:t>
          </a:r>
          <a:r>
            <a:rPr lang="en-US" altLang="ko-KR" sz="1100" b="0">
              <a:solidFill>
                <a:schemeClr val="tx1">
                  <a:lumMod val="75000"/>
                  <a:lumOff val="25000"/>
                </a:schemeClr>
              </a:solidFill>
              <a:latin typeface="Noto Sans CJK KR Bold" panose="020B0800000000000000" pitchFamily="34" charset="-127"/>
              <a:ea typeface="Noto Sans CJK KR Bold" panose="020B0800000000000000" pitchFamily="34" charset="-127"/>
            </a:rPr>
            <a:t>(07.31</a:t>
          </a:r>
          <a:r>
            <a:rPr lang="en-US" altLang="ko-KR" sz="1100" b="0" baseline="0">
              <a:solidFill>
                <a:schemeClr val="tx1">
                  <a:lumMod val="75000"/>
                  <a:lumOff val="25000"/>
                </a:schemeClr>
              </a:solidFill>
              <a:latin typeface="Noto Sans CJK KR Bold" panose="020B0800000000000000" pitchFamily="34" charset="-127"/>
              <a:ea typeface="Noto Sans CJK KR Bold" panose="020B0800000000000000" pitchFamily="34" charset="-127"/>
            </a:rPr>
            <a:t> 00</a:t>
          </a:r>
          <a:r>
            <a:rPr lang="ko-KR" altLang="en-US" sz="1100" b="0" baseline="0">
              <a:solidFill>
                <a:schemeClr val="tx1">
                  <a:lumMod val="75000"/>
                  <a:lumOff val="25000"/>
                </a:schemeClr>
              </a:solidFill>
              <a:latin typeface="Noto Sans CJK KR Bold" panose="020B0800000000000000" pitchFamily="34" charset="-127"/>
              <a:ea typeface="Noto Sans CJK KR Bold" panose="020B0800000000000000" pitchFamily="34" charset="-127"/>
            </a:rPr>
            <a:t>시 기준</a:t>
          </a:r>
          <a:r>
            <a:rPr lang="en-US" altLang="ko-KR" sz="1100" b="0" baseline="0">
              <a:solidFill>
                <a:schemeClr val="tx1">
                  <a:lumMod val="75000"/>
                  <a:lumOff val="25000"/>
                </a:schemeClr>
              </a:solidFill>
              <a:latin typeface="Noto Sans CJK KR Bold" panose="020B0800000000000000" pitchFamily="34" charset="-127"/>
              <a:ea typeface="Noto Sans CJK KR Bold" panose="020B0800000000000000" pitchFamily="34" charset="-127"/>
            </a:rPr>
            <a:t>)</a:t>
          </a:r>
          <a:endParaRPr lang="ko-KR" altLang="en-US" sz="1600" b="0">
            <a:solidFill>
              <a:schemeClr val="tx1">
                <a:lumMod val="75000"/>
                <a:lumOff val="25000"/>
              </a:schemeClr>
            </a:solidFill>
            <a:latin typeface="Noto Sans CJK KR Bold" panose="020B0800000000000000" pitchFamily="34" charset="-127"/>
            <a:ea typeface="Noto Sans CJK KR Bold" panose="020B0800000000000000" pitchFamily="34" charset="-127"/>
          </a:endParaRPr>
        </a:p>
      </xdr:txBody>
    </xdr:sp>
    <xdr:clientData/>
  </xdr:twoCellAnchor>
  <xdr:twoCellAnchor>
    <xdr:from>
      <xdr:col>24</xdr:col>
      <xdr:colOff>491988</xdr:colOff>
      <xdr:row>31</xdr:row>
      <xdr:rowOff>59223</xdr:rowOff>
    </xdr:from>
    <xdr:to>
      <xdr:col>31</xdr:col>
      <xdr:colOff>551388</xdr:colOff>
      <xdr:row>31</xdr:row>
      <xdr:rowOff>88023</xdr:rowOff>
    </xdr:to>
    <xdr:sp macro="" textlink="">
      <xdr:nvSpPr>
        <xdr:cNvPr id="48" name="Rectangle 47">
          <a:extLst>
            <a:ext uri="{FF2B5EF4-FFF2-40B4-BE49-F238E27FC236}">
              <a16:creationId xmlns:a16="http://schemas.microsoft.com/office/drawing/2014/main" id="{A9A671BB-0357-4623-9888-84690862947A}"/>
            </a:ext>
          </a:extLst>
        </xdr:cNvPr>
        <xdr:cNvSpPr/>
      </xdr:nvSpPr>
      <xdr:spPr>
        <a:xfrm>
          <a:off x="16990945" y="6478245"/>
          <a:ext cx="4871595" cy="28800"/>
        </a:xfrm>
        <a:prstGeom prst="rect">
          <a:avLst/>
        </a:prstGeom>
        <a:solidFill>
          <a:schemeClr val="accent1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24</xdr:col>
      <xdr:colOff>580194</xdr:colOff>
      <xdr:row>29</xdr:row>
      <xdr:rowOff>61287</xdr:rowOff>
    </xdr:from>
    <xdr:to>
      <xdr:col>31</xdr:col>
      <xdr:colOff>500268</xdr:colOff>
      <xdr:row>31</xdr:row>
      <xdr:rowOff>57561</xdr:rowOff>
    </xdr:to>
    <xdr:sp macro="" textlink="">
      <xdr:nvSpPr>
        <xdr:cNvPr id="49" name="TextBox 48">
          <a:extLst>
            <a:ext uri="{FF2B5EF4-FFF2-40B4-BE49-F238E27FC236}">
              <a16:creationId xmlns:a16="http://schemas.microsoft.com/office/drawing/2014/main" id="{472E01BF-BF87-4740-B801-BCB1D51981C9}"/>
            </a:ext>
          </a:extLst>
        </xdr:cNvPr>
        <xdr:cNvSpPr txBox="1"/>
      </xdr:nvSpPr>
      <xdr:spPr>
        <a:xfrm>
          <a:off x="17079151" y="6066178"/>
          <a:ext cx="4732269" cy="4104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ko-KR" altLang="en-US" sz="1400" b="0">
              <a:solidFill>
                <a:schemeClr val="tx2">
                  <a:lumMod val="50000"/>
                </a:schemeClr>
              </a:solidFill>
              <a:latin typeface="Noto Sans CJK KR Medium" panose="020B0600000000000000" pitchFamily="34" charset="-127"/>
              <a:ea typeface="Noto Sans CJK KR Medium" panose="020B0600000000000000" pitchFamily="34" charset="-127"/>
            </a:rPr>
            <a:t>확진자 연령별 현황</a:t>
          </a:r>
          <a:r>
            <a:rPr lang="ko-KR" altLang="en-US" sz="900" b="0">
              <a:solidFill>
                <a:schemeClr val="tx2">
                  <a:lumMod val="50000"/>
                </a:schemeClr>
              </a:solidFill>
              <a:latin typeface="Noto Sans CJK KR Medium" panose="020B0600000000000000" pitchFamily="34" charset="-127"/>
              <a:ea typeface="Noto Sans CJK KR Medium" panose="020B0600000000000000" pitchFamily="34" charset="-127"/>
            </a:rPr>
            <a:t> </a:t>
          </a:r>
          <a:r>
            <a:rPr lang="en-US" altLang="ko-KR" sz="900" b="0">
              <a:solidFill>
                <a:schemeClr val="tx2">
                  <a:lumMod val="50000"/>
                </a:schemeClr>
              </a:solidFill>
              <a:latin typeface="Noto Sans CJK KR Medium" panose="020B0600000000000000" pitchFamily="34" charset="-127"/>
              <a:ea typeface="Noto Sans CJK KR Medium" panose="020B0600000000000000" pitchFamily="34" charset="-127"/>
            </a:rPr>
            <a:t>(7.31 00</a:t>
          </a:r>
          <a:r>
            <a:rPr lang="ko-KR" altLang="en-US" sz="900" b="0">
              <a:solidFill>
                <a:schemeClr val="tx2">
                  <a:lumMod val="50000"/>
                </a:schemeClr>
              </a:solidFill>
              <a:latin typeface="Noto Sans CJK KR Medium" panose="020B0600000000000000" pitchFamily="34" charset="-127"/>
              <a:ea typeface="Noto Sans CJK KR Medium" panose="020B0600000000000000" pitchFamily="34" charset="-127"/>
            </a:rPr>
            <a:t>시기준</a:t>
          </a:r>
          <a:r>
            <a:rPr lang="en-US" altLang="ko-KR" sz="900" b="0">
              <a:solidFill>
                <a:schemeClr val="tx2">
                  <a:lumMod val="50000"/>
                </a:schemeClr>
              </a:solidFill>
              <a:latin typeface="Noto Sans CJK KR Medium" panose="020B0600000000000000" pitchFamily="34" charset="-127"/>
              <a:ea typeface="Noto Sans CJK KR Medium" panose="020B0600000000000000" pitchFamily="34" charset="-127"/>
            </a:rPr>
            <a:t>)</a:t>
          </a:r>
          <a:endParaRPr lang="ko-KR" altLang="en-US" sz="1400" b="0">
            <a:solidFill>
              <a:schemeClr val="tx1">
                <a:lumMod val="75000"/>
                <a:lumOff val="25000"/>
              </a:schemeClr>
            </a:solidFill>
            <a:latin typeface="Noto Sans CJK KR Medium" panose="020B0600000000000000" pitchFamily="34" charset="-127"/>
            <a:ea typeface="Noto Sans CJK KR Medium" panose="020B0600000000000000" pitchFamily="34" charset="-127"/>
          </a:endParaRPr>
        </a:p>
      </xdr:txBody>
    </xdr:sp>
    <xdr:clientData/>
  </xdr:twoCellAnchor>
  <xdr:twoCellAnchor>
    <xdr:from>
      <xdr:col>24</xdr:col>
      <xdr:colOff>487591</xdr:colOff>
      <xdr:row>24</xdr:row>
      <xdr:rowOff>102711</xdr:rowOff>
    </xdr:from>
    <xdr:to>
      <xdr:col>31</xdr:col>
      <xdr:colOff>546991</xdr:colOff>
      <xdr:row>24</xdr:row>
      <xdr:rowOff>131511</xdr:rowOff>
    </xdr:to>
    <xdr:sp macro="" textlink="">
      <xdr:nvSpPr>
        <xdr:cNvPr id="52" name="Rectangle 51">
          <a:extLst>
            <a:ext uri="{FF2B5EF4-FFF2-40B4-BE49-F238E27FC236}">
              <a16:creationId xmlns:a16="http://schemas.microsoft.com/office/drawing/2014/main" id="{1BC2E793-2FD9-413A-941E-76F33FBFBDDB}"/>
            </a:ext>
          </a:extLst>
        </xdr:cNvPr>
        <xdr:cNvSpPr/>
      </xdr:nvSpPr>
      <xdr:spPr>
        <a:xfrm>
          <a:off x="16986548" y="5072276"/>
          <a:ext cx="4871595" cy="28800"/>
        </a:xfrm>
        <a:prstGeom prst="rect">
          <a:avLst/>
        </a:prstGeom>
        <a:solidFill>
          <a:schemeClr val="accent1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24</xdr:col>
      <xdr:colOff>485775</xdr:colOff>
      <xdr:row>11</xdr:row>
      <xdr:rowOff>421</xdr:rowOff>
    </xdr:from>
    <xdr:to>
      <xdr:col>31</xdr:col>
      <xdr:colOff>545175</xdr:colOff>
      <xdr:row>11</xdr:row>
      <xdr:rowOff>26736</xdr:rowOff>
    </xdr:to>
    <xdr:sp macro="" textlink="">
      <xdr:nvSpPr>
        <xdr:cNvPr id="54" name="Rectangle 53">
          <a:extLst>
            <a:ext uri="{FF2B5EF4-FFF2-40B4-BE49-F238E27FC236}">
              <a16:creationId xmlns:a16="http://schemas.microsoft.com/office/drawing/2014/main" id="{EAFE3C01-FE3D-4790-AD25-455640E4E0C0}"/>
            </a:ext>
          </a:extLst>
        </xdr:cNvPr>
        <xdr:cNvSpPr/>
      </xdr:nvSpPr>
      <xdr:spPr>
        <a:xfrm>
          <a:off x="16984732" y="2278138"/>
          <a:ext cx="4871595" cy="26315"/>
        </a:xfrm>
        <a:prstGeom prst="rect">
          <a:avLst/>
        </a:prstGeom>
        <a:solidFill>
          <a:schemeClr val="accent1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24</xdr:col>
      <xdr:colOff>580194</xdr:colOff>
      <xdr:row>22</xdr:row>
      <xdr:rowOff>104775</xdr:rowOff>
    </xdr:from>
    <xdr:to>
      <xdr:col>31</xdr:col>
      <xdr:colOff>500268</xdr:colOff>
      <xdr:row>24</xdr:row>
      <xdr:rowOff>101049</xdr:rowOff>
    </xdr:to>
    <xdr:sp macro="" textlink="">
      <xdr:nvSpPr>
        <xdr:cNvPr id="55" name="TextBox 54">
          <a:extLst>
            <a:ext uri="{FF2B5EF4-FFF2-40B4-BE49-F238E27FC236}">
              <a16:creationId xmlns:a16="http://schemas.microsoft.com/office/drawing/2014/main" id="{D87BD44A-B83C-4430-A588-4620571ADDC2}"/>
            </a:ext>
          </a:extLst>
        </xdr:cNvPr>
        <xdr:cNvSpPr txBox="1"/>
      </xdr:nvSpPr>
      <xdr:spPr>
        <a:xfrm>
          <a:off x="17079151" y="4660210"/>
          <a:ext cx="4732269" cy="41040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ko-KR" altLang="en-US" sz="1400" b="0">
              <a:solidFill>
                <a:schemeClr val="tx2">
                  <a:lumMod val="50000"/>
                </a:schemeClr>
              </a:solidFill>
              <a:latin typeface="Noto Sans CJK KR Medium" panose="020B0600000000000000" pitchFamily="34" charset="-127"/>
              <a:ea typeface="Noto Sans CJK KR Medium" panose="020B0600000000000000" pitchFamily="34" charset="-127"/>
            </a:rPr>
            <a:t>확진자 성별 현황 </a:t>
          </a:r>
          <a:r>
            <a:rPr lang="en-US" altLang="ko-KR" sz="900" b="0">
              <a:solidFill>
                <a:schemeClr val="tx2">
                  <a:lumMod val="50000"/>
                </a:schemeClr>
              </a:solidFill>
              <a:latin typeface="Noto Sans CJK KR Medium" panose="020B0600000000000000" pitchFamily="34" charset="-127"/>
              <a:ea typeface="Noto Sans CJK KR Medium" panose="020B0600000000000000" pitchFamily="34" charset="-127"/>
            </a:rPr>
            <a:t>(7.31 00</a:t>
          </a:r>
          <a:r>
            <a:rPr lang="ko-KR" altLang="en-US" sz="900" b="0">
              <a:solidFill>
                <a:schemeClr val="tx2">
                  <a:lumMod val="50000"/>
                </a:schemeClr>
              </a:solidFill>
              <a:latin typeface="Noto Sans CJK KR Medium" panose="020B0600000000000000" pitchFamily="34" charset="-127"/>
              <a:ea typeface="Noto Sans CJK KR Medium" panose="020B0600000000000000" pitchFamily="34" charset="-127"/>
            </a:rPr>
            <a:t>시기준</a:t>
          </a:r>
          <a:r>
            <a:rPr lang="en-US" altLang="ko-KR" sz="900" b="0">
              <a:solidFill>
                <a:schemeClr val="tx2">
                  <a:lumMod val="50000"/>
                </a:schemeClr>
              </a:solidFill>
              <a:latin typeface="Noto Sans CJK KR Medium" panose="020B0600000000000000" pitchFamily="34" charset="-127"/>
              <a:ea typeface="Noto Sans CJK KR Medium" panose="020B0600000000000000" pitchFamily="34" charset="-127"/>
            </a:rPr>
            <a:t>)</a:t>
          </a:r>
          <a:endParaRPr lang="ko-KR" altLang="en-US" sz="1400" b="0">
            <a:solidFill>
              <a:schemeClr val="tx1">
                <a:lumMod val="75000"/>
                <a:lumOff val="25000"/>
              </a:schemeClr>
            </a:solidFill>
            <a:latin typeface="Noto Sans CJK KR Medium" panose="020B0600000000000000" pitchFamily="34" charset="-127"/>
            <a:ea typeface="Noto Sans CJK KR Medium" panose="020B0600000000000000" pitchFamily="34" charset="-127"/>
          </a:endParaRPr>
        </a:p>
      </xdr:txBody>
    </xdr:sp>
    <xdr:clientData/>
  </xdr:twoCellAnchor>
  <xdr:twoCellAnchor>
    <xdr:from>
      <xdr:col>24</xdr:col>
      <xdr:colOff>580194</xdr:colOff>
      <xdr:row>8</xdr:row>
      <xdr:rowOff>200025</xdr:rowOff>
    </xdr:from>
    <xdr:to>
      <xdr:col>31</xdr:col>
      <xdr:colOff>500268</xdr:colOff>
      <xdr:row>10</xdr:row>
      <xdr:rowOff>196299</xdr:rowOff>
    </xdr:to>
    <xdr:sp macro="" textlink="">
      <xdr:nvSpPr>
        <xdr:cNvPr id="56" name="TextBox 55">
          <a:extLst>
            <a:ext uri="{FF2B5EF4-FFF2-40B4-BE49-F238E27FC236}">
              <a16:creationId xmlns:a16="http://schemas.microsoft.com/office/drawing/2014/main" id="{6700DCAC-1DEC-4F21-B6CD-3D84063322D3}"/>
            </a:ext>
          </a:extLst>
        </xdr:cNvPr>
        <xdr:cNvSpPr txBox="1"/>
      </xdr:nvSpPr>
      <xdr:spPr>
        <a:xfrm>
          <a:off x="17079151" y="1856547"/>
          <a:ext cx="4732269" cy="41040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ko-KR" altLang="en-US" sz="1400" b="0">
              <a:solidFill>
                <a:schemeClr val="tx2">
                  <a:lumMod val="50000"/>
                </a:schemeClr>
              </a:solidFill>
              <a:latin typeface="Noto Sans CJK KR Medium" panose="020B0600000000000000" pitchFamily="34" charset="-127"/>
              <a:ea typeface="Noto Sans CJK KR Medium" panose="020B0600000000000000" pitchFamily="34" charset="-127"/>
            </a:rPr>
            <a:t>해외유입 환자현황 </a:t>
          </a:r>
          <a:r>
            <a:rPr lang="en-US" altLang="ko-KR" sz="900" b="0">
              <a:solidFill>
                <a:schemeClr val="tx2">
                  <a:lumMod val="50000"/>
                </a:schemeClr>
              </a:solidFill>
              <a:latin typeface="Noto Sans CJK KR Medium" panose="020B0600000000000000" pitchFamily="34" charset="-127"/>
              <a:ea typeface="Noto Sans CJK KR Medium" panose="020B0600000000000000" pitchFamily="34" charset="-127"/>
            </a:rPr>
            <a:t>(7.31</a:t>
          </a:r>
          <a:r>
            <a:rPr lang="en-US" altLang="ko-KR" sz="900" b="0" baseline="0">
              <a:solidFill>
                <a:schemeClr val="tx2">
                  <a:lumMod val="50000"/>
                </a:schemeClr>
              </a:solidFill>
              <a:latin typeface="Noto Sans CJK KR Medium" panose="020B0600000000000000" pitchFamily="34" charset="-127"/>
              <a:ea typeface="Noto Sans CJK KR Medium" panose="020B0600000000000000" pitchFamily="34" charset="-127"/>
            </a:rPr>
            <a:t> 00</a:t>
          </a:r>
          <a:r>
            <a:rPr lang="ko-KR" altLang="en-US" sz="900" b="0" baseline="0">
              <a:solidFill>
                <a:schemeClr val="tx2">
                  <a:lumMod val="50000"/>
                </a:schemeClr>
              </a:solidFill>
              <a:latin typeface="Noto Sans CJK KR Medium" panose="020B0600000000000000" pitchFamily="34" charset="-127"/>
              <a:ea typeface="Noto Sans CJK KR Medium" panose="020B0600000000000000" pitchFamily="34" charset="-127"/>
            </a:rPr>
            <a:t>시기준</a:t>
          </a:r>
          <a:r>
            <a:rPr lang="en-US" altLang="ko-KR" sz="900" b="0" baseline="0">
              <a:solidFill>
                <a:schemeClr val="tx2">
                  <a:lumMod val="50000"/>
                </a:schemeClr>
              </a:solidFill>
              <a:latin typeface="Noto Sans CJK KR Medium" panose="020B0600000000000000" pitchFamily="34" charset="-127"/>
              <a:ea typeface="Noto Sans CJK KR Medium" panose="020B0600000000000000" pitchFamily="34" charset="-127"/>
            </a:rPr>
            <a:t>)</a:t>
          </a:r>
          <a:endParaRPr lang="ko-KR" altLang="en-US" sz="1400" b="0">
            <a:solidFill>
              <a:schemeClr val="tx1">
                <a:lumMod val="75000"/>
                <a:lumOff val="25000"/>
              </a:schemeClr>
            </a:solidFill>
            <a:latin typeface="Noto Sans CJK KR Medium" panose="020B0600000000000000" pitchFamily="34" charset="-127"/>
            <a:ea typeface="Noto Sans CJK KR Medium" panose="020B0600000000000000" pitchFamily="34" charset="-127"/>
          </a:endParaRPr>
        </a:p>
      </xdr:txBody>
    </xdr:sp>
    <xdr:clientData/>
  </xdr:twoCellAnchor>
  <xdr:twoCellAnchor>
    <xdr:from>
      <xdr:col>24</xdr:col>
      <xdr:colOff>503428</xdr:colOff>
      <xdr:row>23</xdr:row>
      <xdr:rowOff>92146</xdr:rowOff>
    </xdr:from>
    <xdr:to>
      <xdr:col>24</xdr:col>
      <xdr:colOff>593428</xdr:colOff>
      <xdr:row>23</xdr:row>
      <xdr:rowOff>182146</xdr:rowOff>
    </xdr:to>
    <xdr:sp macro="" textlink="">
      <xdr:nvSpPr>
        <xdr:cNvPr id="58" name="Rectangle 57">
          <a:extLst>
            <a:ext uri="{FF2B5EF4-FFF2-40B4-BE49-F238E27FC236}">
              <a16:creationId xmlns:a16="http://schemas.microsoft.com/office/drawing/2014/main" id="{A3C67F9F-81EA-4BE6-9EC0-B794C5B8231D}"/>
            </a:ext>
          </a:extLst>
        </xdr:cNvPr>
        <xdr:cNvSpPr/>
      </xdr:nvSpPr>
      <xdr:spPr>
        <a:xfrm>
          <a:off x="17002385" y="4854646"/>
          <a:ext cx="90000" cy="90000"/>
        </a:xfrm>
        <a:prstGeom prst="rect">
          <a:avLst/>
        </a:prstGeom>
        <a:noFill/>
        <a:ln w="38100">
          <a:solidFill>
            <a:srgbClr val="009999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24</xdr:col>
      <xdr:colOff>503428</xdr:colOff>
      <xdr:row>9</xdr:row>
      <xdr:rowOff>203184</xdr:rowOff>
    </xdr:from>
    <xdr:to>
      <xdr:col>24</xdr:col>
      <xdr:colOff>593428</xdr:colOff>
      <xdr:row>10</xdr:row>
      <xdr:rowOff>86119</xdr:rowOff>
    </xdr:to>
    <xdr:sp macro="" textlink="">
      <xdr:nvSpPr>
        <xdr:cNvPr id="61" name="Rectangle 60">
          <a:extLst>
            <a:ext uri="{FF2B5EF4-FFF2-40B4-BE49-F238E27FC236}">
              <a16:creationId xmlns:a16="http://schemas.microsoft.com/office/drawing/2014/main" id="{729F321B-A70C-4DD9-A592-78369FE00535}"/>
            </a:ext>
          </a:extLst>
        </xdr:cNvPr>
        <xdr:cNvSpPr/>
      </xdr:nvSpPr>
      <xdr:spPr>
        <a:xfrm>
          <a:off x="17002385" y="2066771"/>
          <a:ext cx="90000" cy="90000"/>
        </a:xfrm>
        <a:prstGeom prst="rect">
          <a:avLst/>
        </a:prstGeom>
        <a:noFill/>
        <a:ln w="38100">
          <a:solidFill>
            <a:srgbClr val="009999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24</xdr:col>
      <xdr:colOff>503428</xdr:colOff>
      <xdr:row>30</xdr:row>
      <xdr:rowOff>20909</xdr:rowOff>
    </xdr:from>
    <xdr:to>
      <xdr:col>24</xdr:col>
      <xdr:colOff>593428</xdr:colOff>
      <xdr:row>30</xdr:row>
      <xdr:rowOff>110909</xdr:rowOff>
    </xdr:to>
    <xdr:sp macro="" textlink="">
      <xdr:nvSpPr>
        <xdr:cNvPr id="62" name="Rectangle 61">
          <a:extLst>
            <a:ext uri="{FF2B5EF4-FFF2-40B4-BE49-F238E27FC236}">
              <a16:creationId xmlns:a16="http://schemas.microsoft.com/office/drawing/2014/main" id="{38238FA4-B7C3-441E-9F6B-087C2DD2FE23}"/>
            </a:ext>
          </a:extLst>
        </xdr:cNvPr>
        <xdr:cNvSpPr/>
      </xdr:nvSpPr>
      <xdr:spPr>
        <a:xfrm>
          <a:off x="17002385" y="6232866"/>
          <a:ext cx="90000" cy="90000"/>
        </a:xfrm>
        <a:prstGeom prst="rect">
          <a:avLst/>
        </a:prstGeom>
        <a:noFill/>
        <a:ln w="38100">
          <a:solidFill>
            <a:srgbClr val="009999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0</xdr:col>
      <xdr:colOff>419100</xdr:colOff>
      <xdr:row>1</xdr:row>
      <xdr:rowOff>1</xdr:rowOff>
    </xdr:from>
    <xdr:to>
      <xdr:col>8</xdr:col>
      <xdr:colOff>228600</xdr:colOff>
      <xdr:row>5</xdr:row>
      <xdr:rowOff>142875</xdr:rowOff>
    </xdr:to>
    <xdr:sp macro="" textlink="">
      <xdr:nvSpPr>
        <xdr:cNvPr id="100" name="Rectangle 99">
          <a:extLst>
            <a:ext uri="{FF2B5EF4-FFF2-40B4-BE49-F238E27FC236}">
              <a16:creationId xmlns:a16="http://schemas.microsoft.com/office/drawing/2014/main" id="{CA088F40-41D5-425B-A315-1F7B2C217AA2}"/>
            </a:ext>
          </a:extLst>
        </xdr:cNvPr>
        <xdr:cNvSpPr/>
      </xdr:nvSpPr>
      <xdr:spPr>
        <a:xfrm>
          <a:off x="419100" y="209551"/>
          <a:ext cx="5295900" cy="981074"/>
        </a:xfrm>
        <a:prstGeom prst="rect">
          <a:avLst/>
        </a:prstGeom>
        <a:solidFill>
          <a:srgbClr val="00A6F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8</xdr:col>
      <xdr:colOff>228600</xdr:colOff>
      <xdr:row>1</xdr:row>
      <xdr:rowOff>1</xdr:rowOff>
    </xdr:from>
    <xdr:to>
      <xdr:col>13</xdr:col>
      <xdr:colOff>381000</xdr:colOff>
      <xdr:row>5</xdr:row>
      <xdr:rowOff>142875</xdr:rowOff>
    </xdr:to>
    <xdr:sp macro="" textlink="">
      <xdr:nvSpPr>
        <xdr:cNvPr id="101" name="Rectangle 100">
          <a:extLst>
            <a:ext uri="{FF2B5EF4-FFF2-40B4-BE49-F238E27FC236}">
              <a16:creationId xmlns:a16="http://schemas.microsoft.com/office/drawing/2014/main" id="{672F3BA0-22C0-426D-94E0-7F9AB14128A8}"/>
            </a:ext>
          </a:extLst>
        </xdr:cNvPr>
        <xdr:cNvSpPr/>
      </xdr:nvSpPr>
      <xdr:spPr>
        <a:xfrm>
          <a:off x="5715000" y="209551"/>
          <a:ext cx="3581400" cy="981074"/>
        </a:xfrm>
        <a:prstGeom prst="rect">
          <a:avLst/>
        </a:prstGeom>
        <a:solidFill>
          <a:srgbClr val="0085B4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13</xdr:col>
      <xdr:colOff>371475</xdr:colOff>
      <xdr:row>1</xdr:row>
      <xdr:rowOff>1</xdr:rowOff>
    </xdr:from>
    <xdr:to>
      <xdr:col>18</xdr:col>
      <xdr:colOff>523875</xdr:colOff>
      <xdr:row>5</xdr:row>
      <xdr:rowOff>142875</xdr:rowOff>
    </xdr:to>
    <xdr:sp macro="" textlink="">
      <xdr:nvSpPr>
        <xdr:cNvPr id="102" name="Rectangle 101">
          <a:extLst>
            <a:ext uri="{FF2B5EF4-FFF2-40B4-BE49-F238E27FC236}">
              <a16:creationId xmlns:a16="http://schemas.microsoft.com/office/drawing/2014/main" id="{2CC8732B-9016-4DE8-B991-E2B6F1A5F7F3}"/>
            </a:ext>
          </a:extLst>
        </xdr:cNvPr>
        <xdr:cNvSpPr/>
      </xdr:nvSpPr>
      <xdr:spPr>
        <a:xfrm>
          <a:off x="9286875" y="209551"/>
          <a:ext cx="3581400" cy="981074"/>
        </a:xfrm>
        <a:prstGeom prst="rect">
          <a:avLst/>
        </a:prstGeom>
        <a:solidFill>
          <a:schemeClr val="accent1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18</xdr:col>
      <xdr:colOff>495300</xdr:colOff>
      <xdr:row>1</xdr:row>
      <xdr:rowOff>1</xdr:rowOff>
    </xdr:from>
    <xdr:to>
      <xdr:col>23</xdr:col>
      <xdr:colOff>647700</xdr:colOff>
      <xdr:row>5</xdr:row>
      <xdr:rowOff>142875</xdr:rowOff>
    </xdr:to>
    <xdr:sp macro="" textlink="">
      <xdr:nvSpPr>
        <xdr:cNvPr id="103" name="Rectangle 102">
          <a:extLst>
            <a:ext uri="{FF2B5EF4-FFF2-40B4-BE49-F238E27FC236}">
              <a16:creationId xmlns:a16="http://schemas.microsoft.com/office/drawing/2014/main" id="{945FAEF0-1C34-48BB-8C4F-F66EE88706E7}"/>
            </a:ext>
          </a:extLst>
        </xdr:cNvPr>
        <xdr:cNvSpPr/>
      </xdr:nvSpPr>
      <xdr:spPr>
        <a:xfrm>
          <a:off x="12839700" y="209551"/>
          <a:ext cx="3581400" cy="981074"/>
        </a:xfrm>
        <a:prstGeom prst="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24</xdr:col>
      <xdr:colOff>323851</xdr:colOff>
      <xdr:row>1</xdr:row>
      <xdr:rowOff>0</xdr:rowOff>
    </xdr:from>
    <xdr:to>
      <xdr:col>27</xdr:col>
      <xdr:colOff>152400</xdr:colOff>
      <xdr:row>5</xdr:row>
      <xdr:rowOff>133350</xdr:rowOff>
    </xdr:to>
    <xdr:sp macro="" textlink="">
      <xdr:nvSpPr>
        <xdr:cNvPr id="104" name="Rectangle 103">
          <a:extLst>
            <a:ext uri="{FF2B5EF4-FFF2-40B4-BE49-F238E27FC236}">
              <a16:creationId xmlns:a16="http://schemas.microsoft.com/office/drawing/2014/main" id="{9FEE2344-9A81-4B97-9CED-CE152F336EFA}"/>
            </a:ext>
          </a:extLst>
        </xdr:cNvPr>
        <xdr:cNvSpPr/>
      </xdr:nvSpPr>
      <xdr:spPr>
        <a:xfrm>
          <a:off x="16783051" y="209550"/>
          <a:ext cx="1885949" cy="971550"/>
        </a:xfrm>
        <a:prstGeom prst="rect">
          <a:avLst/>
        </a:prstGeom>
        <a:solidFill>
          <a:schemeClr val="bg1">
            <a:lumMod val="8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ko-KR" altLang="en-US" sz="1400" b="1">
              <a:solidFill>
                <a:schemeClr val="tx1">
                  <a:lumMod val="85000"/>
                  <a:lumOff val="15000"/>
                </a:schemeClr>
              </a:solidFill>
              <a:latin typeface="Noto Sans CJK KR Bold" panose="020B0800000000000000" pitchFamily="34" charset="-127"/>
              <a:ea typeface="Noto Sans CJK KR Bold" panose="020B0800000000000000" pitchFamily="34" charset="-127"/>
            </a:rPr>
            <a:t>일일확진자</a:t>
          </a:r>
        </a:p>
      </xdr:txBody>
    </xdr:sp>
    <xdr:clientData/>
  </xdr:twoCellAnchor>
  <xdr:twoCellAnchor>
    <xdr:from>
      <xdr:col>27</xdr:col>
      <xdr:colOff>142876</xdr:colOff>
      <xdr:row>1</xdr:row>
      <xdr:rowOff>0</xdr:rowOff>
    </xdr:from>
    <xdr:to>
      <xdr:col>31</xdr:col>
      <xdr:colOff>666750</xdr:colOff>
      <xdr:row>3</xdr:row>
      <xdr:rowOff>66900</xdr:rowOff>
    </xdr:to>
    <xdr:sp macro="" textlink="">
      <xdr:nvSpPr>
        <xdr:cNvPr id="105" name="Rectangle 104">
          <a:extLst>
            <a:ext uri="{FF2B5EF4-FFF2-40B4-BE49-F238E27FC236}">
              <a16:creationId xmlns:a16="http://schemas.microsoft.com/office/drawing/2014/main" id="{C09E44C2-D2F0-492D-B388-95E7DD861F7C}"/>
            </a:ext>
          </a:extLst>
        </xdr:cNvPr>
        <xdr:cNvSpPr/>
      </xdr:nvSpPr>
      <xdr:spPr>
        <a:xfrm>
          <a:off x="18659476" y="209550"/>
          <a:ext cx="3267074" cy="486000"/>
        </a:xfrm>
        <a:prstGeom prst="rect">
          <a:avLst/>
        </a:prstGeom>
        <a:solidFill>
          <a:srgbClr val="008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27</xdr:col>
      <xdr:colOff>142876</xdr:colOff>
      <xdr:row>3</xdr:row>
      <xdr:rowOff>76200</xdr:rowOff>
    </xdr:from>
    <xdr:to>
      <xdr:col>31</xdr:col>
      <xdr:colOff>666750</xdr:colOff>
      <xdr:row>5</xdr:row>
      <xdr:rowOff>139500</xdr:rowOff>
    </xdr:to>
    <xdr:sp macro="" textlink="">
      <xdr:nvSpPr>
        <xdr:cNvPr id="106" name="Rectangle 105">
          <a:extLst>
            <a:ext uri="{FF2B5EF4-FFF2-40B4-BE49-F238E27FC236}">
              <a16:creationId xmlns:a16="http://schemas.microsoft.com/office/drawing/2014/main" id="{B5A2D22F-C0B1-4F76-9A23-CE7563FE094D}"/>
            </a:ext>
          </a:extLst>
        </xdr:cNvPr>
        <xdr:cNvSpPr/>
      </xdr:nvSpPr>
      <xdr:spPr>
        <a:xfrm>
          <a:off x="18659476" y="704850"/>
          <a:ext cx="3267074" cy="482400"/>
        </a:xfrm>
        <a:prstGeom prst="rect">
          <a:avLst/>
        </a:prstGeom>
        <a:solidFill>
          <a:srgbClr val="008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0</xdr:col>
      <xdr:colOff>409575</xdr:colOff>
      <xdr:row>0</xdr:row>
      <xdr:rowOff>205822</xdr:rowOff>
    </xdr:from>
    <xdr:to>
      <xdr:col>8</xdr:col>
      <xdr:colOff>219075</xdr:colOff>
      <xdr:row>2</xdr:row>
      <xdr:rowOff>133350</xdr:rowOff>
    </xdr:to>
    <xdr:sp macro="" textlink="">
      <xdr:nvSpPr>
        <xdr:cNvPr id="107" name="TextBox 106">
          <a:extLst>
            <a:ext uri="{FF2B5EF4-FFF2-40B4-BE49-F238E27FC236}">
              <a16:creationId xmlns:a16="http://schemas.microsoft.com/office/drawing/2014/main" id="{7B75E24F-CFE5-4A23-8DC3-910DB07A6BB0}"/>
            </a:ext>
          </a:extLst>
        </xdr:cNvPr>
        <xdr:cNvSpPr txBox="1"/>
      </xdr:nvSpPr>
      <xdr:spPr>
        <a:xfrm>
          <a:off x="409575" y="205822"/>
          <a:ext cx="5295900" cy="34662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ko-KR" altLang="en-US" sz="1400" b="0">
              <a:solidFill>
                <a:schemeClr val="bg1"/>
              </a:solidFill>
              <a:latin typeface="Noto Sans CJK KR Bold" panose="020B0800000000000000" pitchFamily="34" charset="-127"/>
              <a:ea typeface="Noto Sans CJK KR Bold" panose="020B0800000000000000" pitchFamily="34" charset="-127"/>
            </a:rPr>
            <a:t>확진환자</a:t>
          </a:r>
        </a:p>
      </xdr:txBody>
    </xdr:sp>
    <xdr:clientData/>
  </xdr:twoCellAnchor>
  <xdr:twoCellAnchor>
    <xdr:from>
      <xdr:col>8</xdr:col>
      <xdr:colOff>228600</xdr:colOff>
      <xdr:row>0</xdr:row>
      <xdr:rowOff>205822</xdr:rowOff>
    </xdr:from>
    <xdr:to>
      <xdr:col>13</xdr:col>
      <xdr:colOff>371475</xdr:colOff>
      <xdr:row>2</xdr:row>
      <xdr:rowOff>133350</xdr:rowOff>
    </xdr:to>
    <xdr:sp macro="" textlink="">
      <xdr:nvSpPr>
        <xdr:cNvPr id="108" name="TextBox 107">
          <a:extLst>
            <a:ext uri="{FF2B5EF4-FFF2-40B4-BE49-F238E27FC236}">
              <a16:creationId xmlns:a16="http://schemas.microsoft.com/office/drawing/2014/main" id="{C8380EAF-FADE-4D9B-AE33-CCA33FFCE57D}"/>
            </a:ext>
          </a:extLst>
        </xdr:cNvPr>
        <xdr:cNvSpPr txBox="1"/>
      </xdr:nvSpPr>
      <xdr:spPr>
        <a:xfrm>
          <a:off x="5715000" y="205822"/>
          <a:ext cx="3571875" cy="34662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ko-KR" altLang="en-US" sz="1400" b="0">
              <a:solidFill>
                <a:schemeClr val="bg1"/>
              </a:solidFill>
              <a:latin typeface="Noto Sans CJK KR Bold" panose="020B0800000000000000" pitchFamily="34" charset="-127"/>
              <a:ea typeface="Noto Sans CJK KR Bold" panose="020B0800000000000000" pitchFamily="34" charset="-127"/>
            </a:rPr>
            <a:t>완치 </a:t>
          </a:r>
          <a:r>
            <a:rPr lang="en-US" altLang="ko-KR" sz="1100" b="0">
              <a:solidFill>
                <a:schemeClr val="bg1"/>
              </a:solidFill>
              <a:latin typeface="Noto Sans CJK KR Bold" panose="020B0800000000000000" pitchFamily="34" charset="-127"/>
              <a:ea typeface="Noto Sans CJK KR Bold" panose="020B0800000000000000" pitchFamily="34" charset="-127"/>
            </a:rPr>
            <a:t>(</a:t>
          </a:r>
          <a:r>
            <a:rPr lang="ko-KR" altLang="en-US" sz="1100" b="0">
              <a:solidFill>
                <a:schemeClr val="bg1"/>
              </a:solidFill>
              <a:latin typeface="Noto Sans CJK KR Bold" panose="020B0800000000000000" pitchFamily="34" charset="-127"/>
              <a:ea typeface="Noto Sans CJK KR Bold" panose="020B0800000000000000" pitchFamily="34" charset="-127"/>
            </a:rPr>
            <a:t>격리해제</a:t>
          </a:r>
          <a:r>
            <a:rPr lang="en-US" altLang="ko-KR" sz="1100" b="0">
              <a:solidFill>
                <a:schemeClr val="bg1"/>
              </a:solidFill>
              <a:latin typeface="Noto Sans CJK KR Bold" panose="020B0800000000000000" pitchFamily="34" charset="-127"/>
              <a:ea typeface="Noto Sans CJK KR Bold" panose="020B0800000000000000" pitchFamily="34" charset="-127"/>
            </a:rPr>
            <a:t>)</a:t>
          </a:r>
          <a:endParaRPr lang="ko-KR" altLang="en-US" sz="1400" b="0">
            <a:solidFill>
              <a:schemeClr val="bg1"/>
            </a:solidFill>
            <a:latin typeface="Noto Sans CJK KR Bold" panose="020B0800000000000000" pitchFamily="34" charset="-127"/>
            <a:ea typeface="Noto Sans CJK KR Bold" panose="020B0800000000000000" pitchFamily="34" charset="-127"/>
          </a:endParaRPr>
        </a:p>
      </xdr:txBody>
    </xdr:sp>
    <xdr:clientData/>
  </xdr:twoCellAnchor>
  <xdr:twoCellAnchor>
    <xdr:from>
      <xdr:col>13</xdr:col>
      <xdr:colOff>342900</xdr:colOff>
      <xdr:row>0</xdr:row>
      <xdr:rowOff>205822</xdr:rowOff>
    </xdr:from>
    <xdr:to>
      <xdr:col>18</xdr:col>
      <xdr:colOff>485775</xdr:colOff>
      <xdr:row>2</xdr:row>
      <xdr:rowOff>133350</xdr:rowOff>
    </xdr:to>
    <xdr:sp macro="" textlink="">
      <xdr:nvSpPr>
        <xdr:cNvPr id="109" name="TextBox 108">
          <a:extLst>
            <a:ext uri="{FF2B5EF4-FFF2-40B4-BE49-F238E27FC236}">
              <a16:creationId xmlns:a16="http://schemas.microsoft.com/office/drawing/2014/main" id="{56701865-A8ED-4170-B18B-AE260A35B6DA}"/>
            </a:ext>
          </a:extLst>
        </xdr:cNvPr>
        <xdr:cNvSpPr txBox="1"/>
      </xdr:nvSpPr>
      <xdr:spPr>
        <a:xfrm>
          <a:off x="9258300" y="205822"/>
          <a:ext cx="3571875" cy="34662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ko-KR" altLang="en-US" sz="1400" b="0">
              <a:solidFill>
                <a:schemeClr val="bg1"/>
              </a:solidFill>
              <a:latin typeface="Noto Sans CJK KR Bold" panose="020B0800000000000000" pitchFamily="34" charset="-127"/>
              <a:ea typeface="Noto Sans CJK KR Bold" panose="020B0800000000000000" pitchFamily="34" charset="-127"/>
            </a:rPr>
            <a:t>치료중 </a:t>
          </a:r>
          <a:r>
            <a:rPr lang="en-US" altLang="ko-KR" sz="1100" b="0">
              <a:solidFill>
                <a:schemeClr val="bg1"/>
              </a:solidFill>
              <a:latin typeface="Noto Sans CJK KR Bold" panose="020B0800000000000000" pitchFamily="34" charset="-127"/>
              <a:ea typeface="Noto Sans CJK KR Bold" panose="020B0800000000000000" pitchFamily="34" charset="-127"/>
            </a:rPr>
            <a:t>(</a:t>
          </a:r>
          <a:r>
            <a:rPr lang="ko-KR" altLang="en-US" sz="1100" b="0">
              <a:solidFill>
                <a:schemeClr val="bg1"/>
              </a:solidFill>
              <a:latin typeface="Noto Sans CJK KR Bold" panose="020B0800000000000000" pitchFamily="34" charset="-127"/>
              <a:ea typeface="Noto Sans CJK KR Bold" panose="020B0800000000000000" pitchFamily="34" charset="-127"/>
            </a:rPr>
            <a:t>격리 중</a:t>
          </a:r>
          <a:r>
            <a:rPr lang="en-US" altLang="ko-KR" sz="1100" b="0">
              <a:solidFill>
                <a:schemeClr val="bg1"/>
              </a:solidFill>
              <a:latin typeface="Noto Sans CJK KR Bold" panose="020B0800000000000000" pitchFamily="34" charset="-127"/>
              <a:ea typeface="Noto Sans CJK KR Bold" panose="020B0800000000000000" pitchFamily="34" charset="-127"/>
            </a:rPr>
            <a:t>)</a:t>
          </a:r>
          <a:endParaRPr lang="ko-KR" altLang="en-US" sz="1400" b="0">
            <a:solidFill>
              <a:schemeClr val="bg1"/>
            </a:solidFill>
            <a:latin typeface="Noto Sans CJK KR Bold" panose="020B0800000000000000" pitchFamily="34" charset="-127"/>
            <a:ea typeface="Noto Sans CJK KR Bold" panose="020B0800000000000000" pitchFamily="34" charset="-127"/>
          </a:endParaRPr>
        </a:p>
      </xdr:txBody>
    </xdr:sp>
    <xdr:clientData/>
  </xdr:twoCellAnchor>
  <xdr:twoCellAnchor>
    <xdr:from>
      <xdr:col>18</xdr:col>
      <xdr:colOff>495300</xdr:colOff>
      <xdr:row>0</xdr:row>
      <xdr:rowOff>205822</xdr:rowOff>
    </xdr:from>
    <xdr:to>
      <xdr:col>23</xdr:col>
      <xdr:colOff>638175</xdr:colOff>
      <xdr:row>2</xdr:row>
      <xdr:rowOff>133350</xdr:rowOff>
    </xdr:to>
    <xdr:sp macro="" textlink="">
      <xdr:nvSpPr>
        <xdr:cNvPr id="110" name="TextBox 109">
          <a:extLst>
            <a:ext uri="{FF2B5EF4-FFF2-40B4-BE49-F238E27FC236}">
              <a16:creationId xmlns:a16="http://schemas.microsoft.com/office/drawing/2014/main" id="{0291841F-9765-4B94-881D-18BD59605795}"/>
            </a:ext>
          </a:extLst>
        </xdr:cNvPr>
        <xdr:cNvSpPr txBox="1"/>
      </xdr:nvSpPr>
      <xdr:spPr>
        <a:xfrm>
          <a:off x="12839700" y="205822"/>
          <a:ext cx="3571875" cy="34662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ko-KR" altLang="en-US" sz="1400" b="0">
              <a:solidFill>
                <a:schemeClr val="bg1"/>
              </a:solidFill>
              <a:latin typeface="Noto Sans CJK KR Bold" panose="020B0800000000000000" pitchFamily="34" charset="-127"/>
              <a:ea typeface="Noto Sans CJK KR Bold" panose="020B0800000000000000" pitchFamily="34" charset="-127"/>
            </a:rPr>
            <a:t>사망</a:t>
          </a:r>
        </a:p>
      </xdr:txBody>
    </xdr:sp>
    <xdr:clientData/>
  </xdr:twoCellAnchor>
  <xdr:twoCellAnchor>
    <xdr:from>
      <xdr:col>0</xdr:col>
      <xdr:colOff>619126</xdr:colOff>
      <xdr:row>2</xdr:row>
      <xdr:rowOff>139147</xdr:rowOff>
    </xdr:from>
    <xdr:to>
      <xdr:col>4</xdr:col>
      <xdr:colOff>76200</xdr:colOff>
      <xdr:row>4</xdr:row>
      <xdr:rowOff>66675</xdr:rowOff>
    </xdr:to>
    <xdr:sp macro="" textlink="">
      <xdr:nvSpPr>
        <xdr:cNvPr id="113" name="TextBox 112">
          <a:extLst>
            <a:ext uri="{FF2B5EF4-FFF2-40B4-BE49-F238E27FC236}">
              <a16:creationId xmlns:a16="http://schemas.microsoft.com/office/drawing/2014/main" id="{4BF1FFD9-E7A7-42B7-8916-77142F6D9893}"/>
            </a:ext>
          </a:extLst>
        </xdr:cNvPr>
        <xdr:cNvSpPr txBox="1"/>
      </xdr:nvSpPr>
      <xdr:spPr>
        <a:xfrm>
          <a:off x="619126" y="558247"/>
          <a:ext cx="2200274" cy="34662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lang="en-US" altLang="ko-KR" sz="1400" b="0">
              <a:solidFill>
                <a:schemeClr val="bg1"/>
              </a:solidFill>
              <a:latin typeface="Noto Sans CJK KR Bold" panose="020B0800000000000000" pitchFamily="34" charset="-127"/>
              <a:ea typeface="Noto Sans CJK KR Bold" panose="020B0800000000000000" pitchFamily="34" charset="-127"/>
            </a:rPr>
            <a:t>(</a:t>
          </a:r>
          <a:r>
            <a:rPr lang="ko-KR" altLang="en-US" sz="1400" b="0">
              <a:solidFill>
                <a:schemeClr val="bg1"/>
              </a:solidFill>
              <a:latin typeface="Noto Sans CJK KR Bold" panose="020B0800000000000000" pitchFamily="34" charset="-127"/>
              <a:ea typeface="Noto Sans CJK KR Bold" panose="020B0800000000000000" pitchFamily="34" charset="-127"/>
            </a:rPr>
            <a:t>누적</a:t>
          </a:r>
          <a:r>
            <a:rPr lang="en-US" altLang="ko-KR" sz="1400" b="0">
              <a:solidFill>
                <a:schemeClr val="bg1"/>
              </a:solidFill>
              <a:latin typeface="Noto Sans CJK KR Bold" panose="020B0800000000000000" pitchFamily="34" charset="-127"/>
              <a:ea typeface="Noto Sans CJK KR Bold" panose="020B0800000000000000" pitchFamily="34" charset="-127"/>
            </a:rPr>
            <a:t>)</a:t>
          </a:r>
          <a:endParaRPr lang="ko-KR" altLang="en-US" sz="1400" b="0">
            <a:solidFill>
              <a:schemeClr val="bg1"/>
            </a:solidFill>
            <a:latin typeface="Noto Sans CJK KR Bold" panose="020B0800000000000000" pitchFamily="34" charset="-127"/>
            <a:ea typeface="Noto Sans CJK KR Bold" panose="020B0800000000000000" pitchFamily="34" charset="-127"/>
          </a:endParaRPr>
        </a:p>
      </xdr:txBody>
    </xdr:sp>
    <xdr:clientData/>
  </xdr:twoCellAnchor>
  <xdr:twoCellAnchor>
    <xdr:from>
      <xdr:col>1</xdr:col>
      <xdr:colOff>171451</xdr:colOff>
      <xdr:row>4</xdr:row>
      <xdr:rowOff>81997</xdr:rowOff>
    </xdr:from>
    <xdr:to>
      <xdr:col>4</xdr:col>
      <xdr:colOff>314325</xdr:colOff>
      <xdr:row>5</xdr:row>
      <xdr:rowOff>142875</xdr:rowOff>
    </xdr:to>
    <xdr:sp macro="" textlink="">
      <xdr:nvSpPr>
        <xdr:cNvPr id="115" name="TextBox 114">
          <a:extLst>
            <a:ext uri="{FF2B5EF4-FFF2-40B4-BE49-F238E27FC236}">
              <a16:creationId xmlns:a16="http://schemas.microsoft.com/office/drawing/2014/main" id="{8F5B63E8-D8C0-459E-9671-9EB05E2C9828}"/>
            </a:ext>
          </a:extLst>
        </xdr:cNvPr>
        <xdr:cNvSpPr txBox="1"/>
      </xdr:nvSpPr>
      <xdr:spPr>
        <a:xfrm>
          <a:off x="857251" y="920197"/>
          <a:ext cx="2200274" cy="27042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lang="ko-KR" altLang="en-US" sz="1050" b="0">
              <a:solidFill>
                <a:schemeClr val="bg1"/>
              </a:solidFill>
              <a:latin typeface="Noto Sans CJK KR Regular" panose="020B0500000000000000" pitchFamily="34" charset="-127"/>
              <a:ea typeface="Noto Sans CJK KR Regular" panose="020B0500000000000000" pitchFamily="34" charset="-127"/>
            </a:rPr>
            <a:t>전일대비</a:t>
          </a:r>
        </a:p>
      </xdr:txBody>
    </xdr:sp>
    <xdr:clientData/>
  </xdr:twoCellAnchor>
  <xdr:twoCellAnchor>
    <xdr:from>
      <xdr:col>8</xdr:col>
      <xdr:colOff>219074</xdr:colOff>
      <xdr:row>2</xdr:row>
      <xdr:rowOff>72471</xdr:rowOff>
    </xdr:from>
    <xdr:to>
      <xdr:col>13</xdr:col>
      <xdr:colOff>361950</xdr:colOff>
      <xdr:row>4</xdr:row>
      <xdr:rowOff>85724</xdr:rowOff>
    </xdr:to>
    <xdr:sp macro="" textlink="">
      <xdr:nvSpPr>
        <xdr:cNvPr id="117" name="TextBox 116">
          <a:extLst>
            <a:ext uri="{FF2B5EF4-FFF2-40B4-BE49-F238E27FC236}">
              <a16:creationId xmlns:a16="http://schemas.microsoft.com/office/drawing/2014/main" id="{9A8D80BB-FEA9-4808-9169-BC5993B87593}"/>
            </a:ext>
          </a:extLst>
        </xdr:cNvPr>
        <xdr:cNvSpPr txBox="1"/>
      </xdr:nvSpPr>
      <xdr:spPr>
        <a:xfrm>
          <a:off x="5705474" y="491571"/>
          <a:ext cx="3571876" cy="43235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altLang="en-US" sz="2600" b="0" i="0" u="none" strike="noStrike">
              <a:solidFill>
                <a:schemeClr val="bg1"/>
              </a:solidFill>
              <a:latin typeface="Noto Sans CJK KR Bold" panose="020B0800000000000000" pitchFamily="34" charset="-127"/>
              <a:ea typeface="Noto Sans CJK KR Bold" panose="020B0800000000000000" pitchFamily="34" charset="-127"/>
            </a:rPr>
            <a:t>13,183</a:t>
          </a:r>
        </a:p>
      </xdr:txBody>
    </xdr:sp>
    <xdr:clientData/>
  </xdr:twoCellAnchor>
  <xdr:twoCellAnchor>
    <xdr:from>
      <xdr:col>13</xdr:col>
      <xdr:colOff>352424</xdr:colOff>
      <xdr:row>2</xdr:row>
      <xdr:rowOff>72471</xdr:rowOff>
    </xdr:from>
    <xdr:to>
      <xdr:col>18</xdr:col>
      <xdr:colOff>495300</xdr:colOff>
      <xdr:row>4</xdr:row>
      <xdr:rowOff>85724</xdr:rowOff>
    </xdr:to>
    <xdr:sp macro="" textlink="">
      <xdr:nvSpPr>
        <xdr:cNvPr id="118" name="TextBox 117">
          <a:extLst>
            <a:ext uri="{FF2B5EF4-FFF2-40B4-BE49-F238E27FC236}">
              <a16:creationId xmlns:a16="http://schemas.microsoft.com/office/drawing/2014/main" id="{9132C26D-5269-47DB-953C-81B364B2B2A8}"/>
            </a:ext>
          </a:extLst>
        </xdr:cNvPr>
        <xdr:cNvSpPr txBox="1"/>
      </xdr:nvSpPr>
      <xdr:spPr>
        <a:xfrm>
          <a:off x="9267824" y="491571"/>
          <a:ext cx="3571876" cy="43235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altLang="en-US" sz="2600" b="1" i="0" u="none" strike="noStrike">
              <a:solidFill>
                <a:schemeClr val="bg1"/>
              </a:solidFill>
              <a:latin typeface="맑은 고딕"/>
              <a:ea typeface="맑은 고딕"/>
            </a:rPr>
            <a:t>821</a:t>
          </a:r>
        </a:p>
      </xdr:txBody>
    </xdr:sp>
    <xdr:clientData/>
  </xdr:twoCellAnchor>
  <xdr:twoCellAnchor>
    <xdr:from>
      <xdr:col>18</xdr:col>
      <xdr:colOff>495299</xdr:colOff>
      <xdr:row>2</xdr:row>
      <xdr:rowOff>72471</xdr:rowOff>
    </xdr:from>
    <xdr:to>
      <xdr:col>23</xdr:col>
      <xdr:colOff>638175</xdr:colOff>
      <xdr:row>4</xdr:row>
      <xdr:rowOff>85724</xdr:rowOff>
    </xdr:to>
    <xdr:sp macro="" textlink="">
      <xdr:nvSpPr>
        <xdr:cNvPr id="119" name="TextBox 118">
          <a:extLst>
            <a:ext uri="{FF2B5EF4-FFF2-40B4-BE49-F238E27FC236}">
              <a16:creationId xmlns:a16="http://schemas.microsoft.com/office/drawing/2014/main" id="{77A0F4C7-A2F6-46B1-A69C-5C962F7FB37E}"/>
            </a:ext>
          </a:extLst>
        </xdr:cNvPr>
        <xdr:cNvSpPr txBox="1"/>
      </xdr:nvSpPr>
      <xdr:spPr>
        <a:xfrm>
          <a:off x="12839699" y="491571"/>
          <a:ext cx="3571876" cy="43235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altLang="en-US" sz="2600">
              <a:solidFill>
                <a:schemeClr val="bg1"/>
              </a:solidFill>
              <a:latin typeface="Noto Sans CJK KR Bold" panose="020B0800000000000000" pitchFamily="34" charset="-127"/>
              <a:ea typeface="Noto Sans CJK KR Bold" panose="020B0800000000000000" pitchFamily="34" charset="-127"/>
            </a:rPr>
            <a:t>301</a:t>
          </a:r>
        </a:p>
      </xdr:txBody>
    </xdr:sp>
    <xdr:clientData/>
  </xdr:twoCellAnchor>
  <xdr:twoCellAnchor>
    <xdr:from>
      <xdr:col>18</xdr:col>
      <xdr:colOff>504825</xdr:colOff>
      <xdr:row>4</xdr:row>
      <xdr:rowOff>62947</xdr:rowOff>
    </xdr:from>
    <xdr:to>
      <xdr:col>23</xdr:col>
      <xdr:colOff>666750</xdr:colOff>
      <xdr:row>5</xdr:row>
      <xdr:rowOff>123825</xdr:rowOff>
    </xdr:to>
    <xdr:sp macro="" textlink="">
      <xdr:nvSpPr>
        <xdr:cNvPr id="122" name="TextBox 121">
          <a:extLst>
            <a:ext uri="{FF2B5EF4-FFF2-40B4-BE49-F238E27FC236}">
              <a16:creationId xmlns:a16="http://schemas.microsoft.com/office/drawing/2014/main" id="{F2CDCB02-B3EF-4C2D-9A3E-CE3807E77605}"/>
            </a:ext>
          </a:extLst>
        </xdr:cNvPr>
        <xdr:cNvSpPr txBox="1"/>
      </xdr:nvSpPr>
      <xdr:spPr>
        <a:xfrm>
          <a:off x="12849225" y="901147"/>
          <a:ext cx="3590925" cy="27042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altLang="en-US" sz="1050" b="1" i="0" u="none" strike="noStrike">
              <a:solidFill>
                <a:schemeClr val="bg1"/>
              </a:solidFill>
              <a:latin typeface="Noto Sans CJK KR Bold" panose="020B0800000000000000" pitchFamily="34" charset="-127"/>
              <a:ea typeface="Noto Sans CJK KR Bold" panose="020B0800000000000000" pitchFamily="34" charset="-127"/>
            </a:rPr>
            <a:t>(+1)</a:t>
          </a:r>
        </a:p>
      </xdr:txBody>
    </xdr:sp>
    <xdr:clientData/>
  </xdr:twoCellAnchor>
  <xdr:twoCellAnchor>
    <xdr:from>
      <xdr:col>13</xdr:col>
      <xdr:colOff>342900</xdr:colOff>
      <xdr:row>4</xdr:row>
      <xdr:rowOff>62947</xdr:rowOff>
    </xdr:from>
    <xdr:to>
      <xdr:col>18</xdr:col>
      <xdr:colOff>504825</xdr:colOff>
      <xdr:row>5</xdr:row>
      <xdr:rowOff>123825</xdr:rowOff>
    </xdr:to>
    <xdr:sp macro="" textlink="">
      <xdr:nvSpPr>
        <xdr:cNvPr id="123" name="TextBox 122">
          <a:extLst>
            <a:ext uri="{FF2B5EF4-FFF2-40B4-BE49-F238E27FC236}">
              <a16:creationId xmlns:a16="http://schemas.microsoft.com/office/drawing/2014/main" id="{952EF927-5E30-48B1-950C-BFCAF4D2261D}"/>
            </a:ext>
          </a:extLst>
        </xdr:cNvPr>
        <xdr:cNvSpPr txBox="1"/>
      </xdr:nvSpPr>
      <xdr:spPr>
        <a:xfrm>
          <a:off x="9258300" y="901147"/>
          <a:ext cx="3590925" cy="27042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altLang="en-US" sz="1050" b="1" i="0" u="none" strike="noStrike">
              <a:solidFill>
                <a:schemeClr val="bg1"/>
              </a:solidFill>
              <a:latin typeface="Noto Sans CJK KR Bold" panose="020B0800000000000000" pitchFamily="34" charset="-127"/>
              <a:ea typeface="Noto Sans CJK KR Bold" panose="020B0800000000000000" pitchFamily="34" charset="-127"/>
            </a:rPr>
            <a:t>(+16)</a:t>
          </a:r>
        </a:p>
      </xdr:txBody>
    </xdr:sp>
    <xdr:clientData/>
  </xdr:twoCellAnchor>
  <xdr:twoCellAnchor>
    <xdr:from>
      <xdr:col>8</xdr:col>
      <xdr:colOff>219075</xdr:colOff>
      <xdr:row>4</xdr:row>
      <xdr:rowOff>62947</xdr:rowOff>
    </xdr:from>
    <xdr:to>
      <xdr:col>13</xdr:col>
      <xdr:colOff>381000</xdr:colOff>
      <xdr:row>5</xdr:row>
      <xdr:rowOff>123825</xdr:rowOff>
    </xdr:to>
    <xdr:sp macro="" textlink="">
      <xdr:nvSpPr>
        <xdr:cNvPr id="124" name="TextBox 123">
          <a:extLst>
            <a:ext uri="{FF2B5EF4-FFF2-40B4-BE49-F238E27FC236}">
              <a16:creationId xmlns:a16="http://schemas.microsoft.com/office/drawing/2014/main" id="{A577F8F0-842F-4084-9F0F-A786042DF34E}"/>
            </a:ext>
          </a:extLst>
        </xdr:cNvPr>
        <xdr:cNvSpPr txBox="1"/>
      </xdr:nvSpPr>
      <xdr:spPr>
        <a:xfrm>
          <a:off x="5705475" y="901147"/>
          <a:ext cx="3590925" cy="27042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altLang="en-US" sz="1050" b="1" i="0" u="none" strike="noStrike">
              <a:solidFill>
                <a:schemeClr val="bg1"/>
              </a:solidFill>
              <a:latin typeface="Noto Sans CJK KR Bold" panose="020B0800000000000000" pitchFamily="34" charset="-127"/>
              <a:ea typeface="Noto Sans CJK KR Bold" panose="020B0800000000000000" pitchFamily="34" charset="-127"/>
            </a:rPr>
            <a:t>(+51)</a:t>
          </a:r>
        </a:p>
      </xdr:txBody>
    </xdr:sp>
    <xdr:clientData/>
  </xdr:twoCellAnchor>
  <xdr:twoCellAnchor>
    <xdr:from>
      <xdr:col>27</xdr:col>
      <xdr:colOff>142874</xdr:colOff>
      <xdr:row>1</xdr:row>
      <xdr:rowOff>53422</xdr:rowOff>
    </xdr:from>
    <xdr:to>
      <xdr:col>29</xdr:col>
      <xdr:colOff>600075</xdr:colOff>
      <xdr:row>3</xdr:row>
      <xdr:rowOff>28576</xdr:rowOff>
    </xdr:to>
    <xdr:sp macro="" textlink="">
      <xdr:nvSpPr>
        <xdr:cNvPr id="125" name="TextBox 124">
          <a:extLst>
            <a:ext uri="{FF2B5EF4-FFF2-40B4-BE49-F238E27FC236}">
              <a16:creationId xmlns:a16="http://schemas.microsoft.com/office/drawing/2014/main" id="{177F15BA-7863-43AA-B0CC-3D0AE23D60A9}"/>
            </a:ext>
          </a:extLst>
        </xdr:cNvPr>
        <xdr:cNvSpPr txBox="1"/>
      </xdr:nvSpPr>
      <xdr:spPr>
        <a:xfrm>
          <a:off x="18659474" y="262972"/>
          <a:ext cx="1828801" cy="39425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lang="ko-KR" altLang="en-US" sz="1200">
              <a:solidFill>
                <a:schemeClr val="bg1"/>
              </a:solidFill>
              <a:latin typeface="Noto Sans CJK KR Regular" panose="020B0500000000000000" pitchFamily="34" charset="-127"/>
              <a:ea typeface="Noto Sans CJK KR Regular" panose="020B0500000000000000" pitchFamily="34" charset="-127"/>
            </a:rPr>
            <a:t>국내발생</a:t>
          </a:r>
          <a:endParaRPr lang="en-US" altLang="en-US" sz="1200">
            <a:solidFill>
              <a:schemeClr val="bg1"/>
            </a:solidFill>
            <a:latin typeface="Noto Sans CJK KR Regular" panose="020B0500000000000000" pitchFamily="34" charset="-127"/>
            <a:ea typeface="Noto Sans CJK KR Regular" panose="020B0500000000000000" pitchFamily="34" charset="-127"/>
          </a:endParaRPr>
        </a:p>
      </xdr:txBody>
    </xdr:sp>
    <xdr:clientData/>
  </xdr:twoCellAnchor>
  <xdr:twoCellAnchor>
    <xdr:from>
      <xdr:col>27</xdr:col>
      <xdr:colOff>142874</xdr:colOff>
      <xdr:row>3</xdr:row>
      <xdr:rowOff>120097</xdr:rowOff>
    </xdr:from>
    <xdr:to>
      <xdr:col>29</xdr:col>
      <xdr:colOff>600075</xdr:colOff>
      <xdr:row>5</xdr:row>
      <xdr:rowOff>95251</xdr:rowOff>
    </xdr:to>
    <xdr:sp macro="" textlink="">
      <xdr:nvSpPr>
        <xdr:cNvPr id="126" name="TextBox 125">
          <a:extLst>
            <a:ext uri="{FF2B5EF4-FFF2-40B4-BE49-F238E27FC236}">
              <a16:creationId xmlns:a16="http://schemas.microsoft.com/office/drawing/2014/main" id="{A0BF3476-C34A-4184-8B5E-637478047F66}"/>
            </a:ext>
          </a:extLst>
        </xdr:cNvPr>
        <xdr:cNvSpPr txBox="1"/>
      </xdr:nvSpPr>
      <xdr:spPr>
        <a:xfrm>
          <a:off x="18659474" y="748747"/>
          <a:ext cx="1828801" cy="39425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lang="ko-KR" altLang="en-US" sz="1200">
              <a:solidFill>
                <a:schemeClr val="bg1"/>
              </a:solidFill>
              <a:latin typeface="Noto Sans CJK KR Regular" panose="020B0500000000000000" pitchFamily="34" charset="-127"/>
              <a:ea typeface="Noto Sans CJK KR Regular" panose="020B0500000000000000" pitchFamily="34" charset="-127"/>
            </a:rPr>
            <a:t>해외유입</a:t>
          </a:r>
          <a:endParaRPr lang="en-US" altLang="en-US" sz="1200">
            <a:solidFill>
              <a:schemeClr val="bg1"/>
            </a:solidFill>
            <a:latin typeface="Noto Sans CJK KR Regular" panose="020B0500000000000000" pitchFamily="34" charset="-127"/>
            <a:ea typeface="Noto Sans CJK KR Regular" panose="020B0500000000000000" pitchFamily="34" charset="-127"/>
          </a:endParaRPr>
        </a:p>
      </xdr:txBody>
    </xdr:sp>
    <xdr:clientData/>
  </xdr:twoCellAnchor>
  <xdr:twoCellAnchor editAs="oneCell">
    <xdr:from>
      <xdr:col>28</xdr:col>
      <xdr:colOff>159526</xdr:colOff>
      <xdr:row>3</xdr:row>
      <xdr:rowOff>121426</xdr:rowOff>
    </xdr:from>
    <xdr:to>
      <xdr:col>28</xdr:col>
      <xdr:colOff>569926</xdr:colOff>
      <xdr:row>5</xdr:row>
      <xdr:rowOff>112726</xdr:rowOff>
    </xdr:to>
    <xdr:pic>
      <xdr:nvPicPr>
        <xdr:cNvPr id="132" name="Graphic 131" descr="Take Off">
          <a:extLst>
            <a:ext uri="{FF2B5EF4-FFF2-40B4-BE49-F238E27FC236}">
              <a16:creationId xmlns:a16="http://schemas.microsoft.com/office/drawing/2014/main" id="{8D2E6AD8-0FD7-4A5F-9EAF-580A5AF616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9361926" y="750076"/>
          <a:ext cx="410400" cy="410400"/>
        </a:xfrm>
        <a:prstGeom prst="rect">
          <a:avLst/>
        </a:prstGeom>
      </xdr:spPr>
    </xdr:pic>
    <xdr:clientData/>
  </xdr:twoCellAnchor>
  <xdr:twoCellAnchor>
    <xdr:from>
      <xdr:col>28</xdr:col>
      <xdr:colOff>151184</xdr:colOff>
      <xdr:row>1</xdr:row>
      <xdr:rowOff>13781</xdr:rowOff>
    </xdr:from>
    <xdr:to>
      <xdr:col>28</xdr:col>
      <xdr:colOff>561584</xdr:colOff>
      <xdr:row>3</xdr:row>
      <xdr:rowOff>5081</xdr:rowOff>
    </xdr:to>
    <xdr:grpSp>
      <xdr:nvGrpSpPr>
        <xdr:cNvPr id="134" name="Group 133">
          <a:extLst>
            <a:ext uri="{FF2B5EF4-FFF2-40B4-BE49-F238E27FC236}">
              <a16:creationId xmlns:a16="http://schemas.microsoft.com/office/drawing/2014/main" id="{46EA7DC7-E8A5-49D4-B743-7AC26BA8F5D7}"/>
            </a:ext>
          </a:extLst>
        </xdr:cNvPr>
        <xdr:cNvGrpSpPr/>
      </xdr:nvGrpSpPr>
      <xdr:grpSpPr>
        <a:xfrm>
          <a:off x="19201184" y="217888"/>
          <a:ext cx="410400" cy="399514"/>
          <a:chOff x="19265427" y="248866"/>
          <a:chExt cx="410400" cy="412832"/>
        </a:xfrm>
      </xdr:grpSpPr>
      <xdr:pic>
        <xdr:nvPicPr>
          <xdr:cNvPr id="130" name="Graphic 129" descr="Marker">
            <a:extLst>
              <a:ext uri="{FF2B5EF4-FFF2-40B4-BE49-F238E27FC236}">
                <a16:creationId xmlns:a16="http://schemas.microsoft.com/office/drawing/2014/main" id="{FB7610C4-FC7F-4572-9A4C-D6C673E8C6F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4"/>
              </a:ext>
            </a:extLst>
          </a:blip>
          <a:stretch>
            <a:fillRect/>
          </a:stretch>
        </xdr:blipFill>
        <xdr:spPr>
          <a:xfrm>
            <a:off x="19265427" y="248866"/>
            <a:ext cx="410400" cy="412832"/>
          </a:xfrm>
          <a:prstGeom prst="rect">
            <a:avLst/>
          </a:prstGeom>
        </xdr:spPr>
      </xdr:pic>
      <xdr:sp macro="" textlink="">
        <xdr:nvSpPr>
          <xdr:cNvPr id="133" name="Oval 132">
            <a:extLst>
              <a:ext uri="{FF2B5EF4-FFF2-40B4-BE49-F238E27FC236}">
                <a16:creationId xmlns:a16="http://schemas.microsoft.com/office/drawing/2014/main" id="{B3D07DE0-895C-4F08-95FA-BCF71852C7E8}"/>
              </a:ext>
            </a:extLst>
          </xdr:cNvPr>
          <xdr:cNvSpPr/>
        </xdr:nvSpPr>
        <xdr:spPr>
          <a:xfrm>
            <a:off x="19304744" y="559340"/>
            <a:ext cx="323850" cy="92008"/>
          </a:xfrm>
          <a:prstGeom prst="ellipse">
            <a:avLst/>
          </a:prstGeom>
          <a:noFill/>
          <a:ln w="19050">
            <a:solidFill>
              <a:schemeClr val="bg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ko-KR" altLang="en-US" sz="1100"/>
          </a:p>
        </xdr:txBody>
      </xdr:sp>
    </xdr:grpSp>
    <xdr:clientData/>
  </xdr:twoCellAnchor>
  <xdr:twoCellAnchor editAs="oneCell">
    <xdr:from>
      <xdr:col>0</xdr:col>
      <xdr:colOff>319088</xdr:colOff>
      <xdr:row>52</xdr:row>
      <xdr:rowOff>68716</xdr:rowOff>
    </xdr:from>
    <xdr:to>
      <xdr:col>32</xdr:col>
      <xdr:colOff>173488</xdr:colOff>
      <xdr:row>99</xdr:row>
      <xdr:rowOff>191293</xdr:rowOff>
    </xdr:to>
    <xdr:pic>
      <xdr:nvPicPr>
        <xdr:cNvPr id="135" name="Picture 1">
          <a:extLst>
            <a:ext uri="{FF2B5EF4-FFF2-40B4-BE49-F238E27FC236}">
              <a16:creationId xmlns:a16="http://schemas.microsoft.com/office/drawing/2014/main" id="{46F6FC42-26E3-42A4-972C-B647AFD8D2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319088" y="11212966"/>
          <a:ext cx="21952400" cy="10195265"/>
        </a:xfrm>
        <a:prstGeom prst="rect">
          <a:avLst/>
        </a:prstGeom>
      </xdr:spPr>
    </xdr:pic>
    <xdr:clientData/>
  </xdr:twoCellAnchor>
  <xdr:twoCellAnchor editAs="oneCell">
    <xdr:from>
      <xdr:col>0</xdr:col>
      <xdr:colOff>504825</xdr:colOff>
      <xdr:row>9</xdr:row>
      <xdr:rowOff>0</xdr:rowOff>
    </xdr:from>
    <xdr:to>
      <xdr:col>1</xdr:col>
      <xdr:colOff>133350</xdr:colOff>
      <xdr:row>10</xdr:row>
      <xdr:rowOff>104775</xdr:rowOff>
    </xdr:to>
    <xdr:pic>
      <xdr:nvPicPr>
        <xdr:cNvPr id="136" name="Graphic 135" descr="Badge Question Mark">
          <a:extLst>
            <a:ext uri="{FF2B5EF4-FFF2-40B4-BE49-F238E27FC236}">
              <a16:creationId xmlns:a16="http://schemas.microsoft.com/office/drawing/2014/main" id="{9A1C4760-F66B-48EA-B0E0-CED69F1B09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7"/>
            </a:ext>
          </a:extLst>
        </a:blip>
        <a:stretch>
          <a:fillRect/>
        </a:stretch>
      </xdr:blipFill>
      <xdr:spPr>
        <a:xfrm>
          <a:off x="504825" y="1885950"/>
          <a:ext cx="314325" cy="314325"/>
        </a:xfrm>
        <a:prstGeom prst="rect">
          <a:avLst/>
        </a:prstGeom>
      </xdr:spPr>
    </xdr:pic>
    <xdr:clientData/>
  </xdr:twoCellAnchor>
  <xdr:twoCellAnchor>
    <xdr:from>
      <xdr:col>1</xdr:col>
      <xdr:colOff>108501</xdr:colOff>
      <xdr:row>8</xdr:row>
      <xdr:rowOff>186772</xdr:rowOff>
    </xdr:from>
    <xdr:to>
      <xdr:col>8</xdr:col>
      <xdr:colOff>28575</xdr:colOff>
      <xdr:row>11</xdr:row>
      <xdr:rowOff>180975</xdr:rowOff>
    </xdr:to>
    <xdr:sp macro="" textlink="">
      <xdr:nvSpPr>
        <xdr:cNvPr id="137" name="TextBox 136">
          <a:extLst>
            <a:ext uri="{FF2B5EF4-FFF2-40B4-BE49-F238E27FC236}">
              <a16:creationId xmlns:a16="http://schemas.microsoft.com/office/drawing/2014/main" id="{80597B4E-5FD5-4895-A9EE-A915AEF6C3FB}"/>
            </a:ext>
          </a:extLst>
        </xdr:cNvPr>
        <xdr:cNvSpPr txBox="1"/>
      </xdr:nvSpPr>
      <xdr:spPr>
        <a:xfrm>
          <a:off x="794301" y="1863172"/>
          <a:ext cx="4720674" cy="62285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ko-KR" altLang="en-US" sz="1050" b="0">
              <a:solidFill>
                <a:schemeClr val="tx1">
                  <a:lumMod val="85000"/>
                  <a:lumOff val="15000"/>
                </a:schemeClr>
              </a:solidFill>
              <a:latin typeface="Noto Sans CJK KR Regular" panose="020B0500000000000000" pitchFamily="34" charset="-127"/>
              <a:ea typeface="Noto Sans CJK KR Regular" panose="020B0500000000000000" pitchFamily="34" charset="-127"/>
            </a:rPr>
            <a:t>자세한 내용은 중앙재난안전대책본부 홈페이지에서 확인할 수 있습니다</a:t>
          </a:r>
          <a:r>
            <a:rPr lang="en-US" altLang="ko-KR" sz="1050" b="0">
              <a:solidFill>
                <a:schemeClr val="tx1">
                  <a:lumMod val="85000"/>
                  <a:lumOff val="15000"/>
                </a:schemeClr>
              </a:solidFill>
              <a:latin typeface="Noto Sans CJK KR Regular" panose="020B0500000000000000" pitchFamily="34" charset="-127"/>
              <a:ea typeface="Noto Sans CJK KR Regular" panose="020B0500000000000000" pitchFamily="34" charset="-127"/>
            </a:rPr>
            <a:t>.</a:t>
          </a:r>
          <a:br>
            <a:rPr lang="en-US" altLang="ko-KR" sz="1050" b="0">
              <a:solidFill>
                <a:schemeClr val="tx1">
                  <a:lumMod val="85000"/>
                  <a:lumOff val="15000"/>
                </a:schemeClr>
              </a:solidFill>
              <a:latin typeface="Noto Sans CJK KR Regular" panose="020B0500000000000000" pitchFamily="34" charset="-127"/>
              <a:ea typeface="Noto Sans CJK KR Regular" panose="020B0500000000000000" pitchFamily="34" charset="-127"/>
            </a:rPr>
          </a:br>
          <a:r>
            <a:rPr lang="en-US" altLang="ko-KR" sz="1050" b="0">
              <a:solidFill>
                <a:schemeClr val="tx1">
                  <a:lumMod val="85000"/>
                  <a:lumOff val="15000"/>
                </a:schemeClr>
              </a:solidFill>
              <a:latin typeface="Noto Sans CJK KR Regular" panose="020B0500000000000000" pitchFamily="34" charset="-127"/>
              <a:ea typeface="Noto Sans CJK KR Regular" panose="020B0500000000000000" pitchFamily="34" charset="-127"/>
            </a:rPr>
            <a:t>() </a:t>
          </a:r>
          <a:r>
            <a:rPr lang="ko-KR" altLang="en-US" sz="1050" b="0">
              <a:solidFill>
                <a:schemeClr val="tx1">
                  <a:lumMod val="85000"/>
                  <a:lumOff val="15000"/>
                </a:schemeClr>
              </a:solidFill>
              <a:latin typeface="Noto Sans CJK KR Regular" panose="020B0500000000000000" pitchFamily="34" charset="-127"/>
              <a:ea typeface="Noto Sans CJK KR Regular" panose="020B0500000000000000" pitchFamily="34" charset="-127"/>
            </a:rPr>
            <a:t>숫자는 전일대비 증감수치</a:t>
          </a:r>
        </a:p>
      </xdr:txBody>
    </xdr:sp>
    <xdr:clientData/>
  </xdr:twoCellAnchor>
  <xdr:twoCellAnchor>
    <xdr:from>
      <xdr:col>0</xdr:col>
      <xdr:colOff>492607</xdr:colOff>
      <xdr:row>48</xdr:row>
      <xdr:rowOff>64071</xdr:rowOff>
    </xdr:from>
    <xdr:to>
      <xdr:col>4</xdr:col>
      <xdr:colOff>290997</xdr:colOff>
      <xdr:row>51</xdr:row>
      <xdr:rowOff>34640</xdr:rowOff>
    </xdr:to>
    <xdr:grpSp>
      <xdr:nvGrpSpPr>
        <xdr:cNvPr id="63" name="Group 62">
          <a:extLst>
            <a:ext uri="{FF2B5EF4-FFF2-40B4-BE49-F238E27FC236}">
              <a16:creationId xmlns:a16="http://schemas.microsoft.com/office/drawing/2014/main" id="{13193E5F-C89E-4614-AACE-395F319D62C2}"/>
            </a:ext>
          </a:extLst>
        </xdr:cNvPr>
        <xdr:cNvGrpSpPr/>
      </xdr:nvGrpSpPr>
      <xdr:grpSpPr>
        <a:xfrm>
          <a:off x="492607" y="9861214"/>
          <a:ext cx="2519819" cy="582890"/>
          <a:chOff x="3460027" y="8755540"/>
          <a:chExt cx="2541590" cy="593525"/>
        </a:xfrm>
      </xdr:grpSpPr>
      <xdr:grpSp>
        <xdr:nvGrpSpPr>
          <xdr:cNvPr id="20" name="Group 19">
            <a:extLst>
              <a:ext uri="{FF2B5EF4-FFF2-40B4-BE49-F238E27FC236}">
                <a16:creationId xmlns:a16="http://schemas.microsoft.com/office/drawing/2014/main" id="{B5B18FD4-8FB9-4708-97B5-BF0FFA51F8C5}"/>
              </a:ext>
            </a:extLst>
          </xdr:cNvPr>
          <xdr:cNvGrpSpPr/>
        </xdr:nvGrpSpPr>
        <xdr:grpSpPr>
          <a:xfrm>
            <a:off x="3460027" y="8755540"/>
            <a:ext cx="2541590" cy="593525"/>
            <a:chOff x="8177618" y="7383610"/>
            <a:chExt cx="1798566" cy="431903"/>
          </a:xfrm>
        </xdr:grpSpPr>
        <xdr:sp macro="" textlink="">
          <xdr:nvSpPr>
            <xdr:cNvPr id="21" name="Rectangle: Rounded Corners 20">
              <a:extLst>
                <a:ext uri="{FF2B5EF4-FFF2-40B4-BE49-F238E27FC236}">
                  <a16:creationId xmlns:a16="http://schemas.microsoft.com/office/drawing/2014/main" id="{16953B09-BB0C-4962-B0F0-5126615996AD}"/>
                </a:ext>
              </a:extLst>
            </xdr:cNvPr>
            <xdr:cNvSpPr/>
          </xdr:nvSpPr>
          <xdr:spPr>
            <a:xfrm>
              <a:off x="8177618" y="7383610"/>
              <a:ext cx="1798566" cy="431903"/>
            </a:xfrm>
            <a:prstGeom prst="roundRect">
              <a:avLst>
                <a:gd name="adj" fmla="val 50000"/>
              </a:avLst>
            </a:prstGeom>
            <a:solidFill>
              <a:srgbClr val="33CAFF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ko-KR" altLang="en-US" sz="1100"/>
            </a:p>
          </xdr:txBody>
        </xdr:sp>
        <xdr:sp macro="" textlink="">
          <xdr:nvSpPr>
            <xdr:cNvPr id="23" name="Oval 22">
              <a:extLst>
                <a:ext uri="{FF2B5EF4-FFF2-40B4-BE49-F238E27FC236}">
                  <a16:creationId xmlns:a16="http://schemas.microsoft.com/office/drawing/2014/main" id="{4FE1D0AF-0C19-403C-82D0-396AD21EF005}"/>
                </a:ext>
              </a:extLst>
            </xdr:cNvPr>
            <xdr:cNvSpPr/>
          </xdr:nvSpPr>
          <xdr:spPr>
            <a:xfrm>
              <a:off x="8236619" y="7414461"/>
              <a:ext cx="375987" cy="375987"/>
            </a:xfrm>
            <a:prstGeom prst="ellipse">
              <a:avLst/>
            </a:prstGeom>
            <a:solidFill>
              <a:schemeClr val="bg1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ko-KR" altLang="en-US" sz="1100"/>
            </a:p>
          </xdr:txBody>
        </xdr:sp>
        <xdr:sp macro="" textlink="">
          <xdr:nvSpPr>
            <xdr:cNvPr id="24" name="Oval 23">
              <a:extLst>
                <a:ext uri="{FF2B5EF4-FFF2-40B4-BE49-F238E27FC236}">
                  <a16:creationId xmlns:a16="http://schemas.microsoft.com/office/drawing/2014/main" id="{F1E9FED3-666B-4E11-B181-54ABFC7BF85A}"/>
                </a:ext>
              </a:extLst>
            </xdr:cNvPr>
            <xdr:cNvSpPr/>
          </xdr:nvSpPr>
          <xdr:spPr>
            <a:xfrm>
              <a:off x="8652711" y="7414461"/>
              <a:ext cx="375987" cy="375987"/>
            </a:xfrm>
            <a:prstGeom prst="ellipse">
              <a:avLst/>
            </a:prstGeom>
            <a:solidFill>
              <a:schemeClr val="bg1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ko-KR" altLang="en-US" sz="1100"/>
            </a:p>
          </xdr:txBody>
        </xdr:sp>
      </xdr:grpSp>
      <xdr:pic>
        <xdr:nvPicPr>
          <xdr:cNvPr id="25" name="Graphic 24" descr="Suitcase">
            <a:extLst>
              <a:ext uri="{FF2B5EF4-FFF2-40B4-BE49-F238E27FC236}">
                <a16:creationId xmlns:a16="http://schemas.microsoft.com/office/drawing/2014/main" id="{2C9B28E7-6D26-403E-A9D4-1475CC18B32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8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9"/>
              </a:ext>
            </a:extLst>
          </a:blip>
          <a:stretch>
            <a:fillRect/>
          </a:stretch>
        </xdr:blipFill>
        <xdr:spPr>
          <a:xfrm>
            <a:off x="4179010" y="8830466"/>
            <a:ext cx="444076" cy="445194"/>
          </a:xfrm>
          <a:prstGeom prst="rect">
            <a:avLst/>
          </a:prstGeom>
        </xdr:spPr>
      </xdr:pic>
      <xdr:pic>
        <xdr:nvPicPr>
          <xdr:cNvPr id="26" name="Graphic 25" descr="Airplane">
            <a:extLst>
              <a:ext uri="{FF2B5EF4-FFF2-40B4-BE49-F238E27FC236}">
                <a16:creationId xmlns:a16="http://schemas.microsoft.com/office/drawing/2014/main" id="{02BD0933-7083-4CFF-8BCF-18CDC810C745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0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11"/>
              </a:ext>
            </a:extLst>
          </a:blip>
          <a:stretch>
            <a:fillRect/>
          </a:stretch>
        </xdr:blipFill>
        <xdr:spPr>
          <a:xfrm>
            <a:off x="3550954" y="8810427"/>
            <a:ext cx="504728" cy="493937"/>
          </a:xfrm>
          <a:prstGeom prst="rect">
            <a:avLst/>
          </a:prstGeom>
        </xdr:spPr>
      </xdr:pic>
    </xdr:grpSp>
    <xdr:clientData/>
  </xdr:twoCellAnchor>
  <xdr:twoCellAnchor>
    <xdr:from>
      <xdr:col>4</xdr:col>
      <xdr:colOff>57150</xdr:colOff>
      <xdr:row>2</xdr:row>
      <xdr:rowOff>72471</xdr:rowOff>
    </xdr:from>
    <xdr:to>
      <xdr:col>8</xdr:col>
      <xdr:colOff>152400</xdr:colOff>
      <xdr:row>4</xdr:row>
      <xdr:rowOff>85724</xdr:rowOff>
    </xdr:to>
    <xdr:sp macro="" textlink="데이터!D25">
      <xdr:nvSpPr>
        <xdr:cNvPr id="93" name="TextBox 92">
          <a:extLst>
            <a:ext uri="{FF2B5EF4-FFF2-40B4-BE49-F238E27FC236}">
              <a16:creationId xmlns:a16="http://schemas.microsoft.com/office/drawing/2014/main" id="{1487D3D7-8FF3-4E78-98C0-5018B7D26F78}"/>
            </a:ext>
          </a:extLst>
        </xdr:cNvPr>
        <xdr:cNvSpPr txBox="1"/>
      </xdr:nvSpPr>
      <xdr:spPr>
        <a:xfrm>
          <a:off x="2800350" y="491571"/>
          <a:ext cx="2838450" cy="43235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fld id="{2C519F84-08ED-4463-B277-18A9EA19F66E}" type="TxLink">
            <a:rPr lang="en-US" altLang="en-US" sz="2800" b="1" i="0" u="none" strike="noStrike">
              <a:solidFill>
                <a:schemeClr val="bg1"/>
              </a:solidFill>
              <a:latin typeface="맑은 고딕"/>
              <a:ea typeface="맑은 고딕"/>
            </a:rPr>
            <a:pPr algn="l"/>
            <a:t>14,336</a:t>
          </a:fld>
          <a:endParaRPr lang="en-US" altLang="en-US" sz="6600" b="0" i="0" u="none" strike="noStrike">
            <a:solidFill>
              <a:schemeClr val="bg1"/>
            </a:solidFill>
            <a:latin typeface="Noto Sans CJK KR Bold" panose="020B0800000000000000" pitchFamily="34" charset="-127"/>
            <a:ea typeface="Noto Sans CJK KR Bold" panose="020B0800000000000000" pitchFamily="34" charset="-127"/>
          </a:endParaRPr>
        </a:p>
      </xdr:txBody>
    </xdr:sp>
    <xdr:clientData/>
  </xdr:twoCellAnchor>
  <xdr:twoCellAnchor>
    <xdr:from>
      <xdr:col>4</xdr:col>
      <xdr:colOff>323850</xdr:colOff>
      <xdr:row>4</xdr:row>
      <xdr:rowOff>81997</xdr:rowOff>
    </xdr:from>
    <xdr:to>
      <xdr:col>8</xdr:col>
      <xdr:colOff>142875</xdr:colOff>
      <xdr:row>5</xdr:row>
      <xdr:rowOff>142875</xdr:rowOff>
    </xdr:to>
    <xdr:sp macro="" textlink="데이터!E25">
      <xdr:nvSpPr>
        <xdr:cNvPr id="94" name="TextBox 93">
          <a:extLst>
            <a:ext uri="{FF2B5EF4-FFF2-40B4-BE49-F238E27FC236}">
              <a16:creationId xmlns:a16="http://schemas.microsoft.com/office/drawing/2014/main" id="{3AFB1C50-1CCB-498B-8B6A-A632AEC5EC45}"/>
            </a:ext>
          </a:extLst>
        </xdr:cNvPr>
        <xdr:cNvSpPr txBox="1"/>
      </xdr:nvSpPr>
      <xdr:spPr>
        <a:xfrm>
          <a:off x="3067050" y="920197"/>
          <a:ext cx="2562225" cy="27042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fld id="{292055D4-AF51-4AF2-A766-988DDC66300D}" type="TxLink">
            <a:rPr lang="en-US" altLang="en-US" sz="1200" b="1" i="0" u="none" strike="noStrike">
              <a:solidFill>
                <a:schemeClr val="bg1"/>
              </a:solidFill>
              <a:latin typeface="맑은 고딕"/>
              <a:ea typeface="맑은 고딕"/>
            </a:rPr>
            <a:pPr algn="l"/>
            <a:t>(+31)</a:t>
          </a:fld>
          <a:endParaRPr lang="en-US" altLang="en-US" sz="1400" b="1" i="0" u="none" strike="noStrike">
            <a:solidFill>
              <a:schemeClr val="bg1"/>
            </a:solidFill>
            <a:latin typeface="Noto Sans CJK KR Bold" panose="020B0800000000000000" pitchFamily="34" charset="-127"/>
            <a:ea typeface="Noto Sans CJK KR Bold" panose="020B0800000000000000" pitchFamily="34" charset="-127"/>
          </a:endParaRPr>
        </a:p>
      </xdr:txBody>
    </xdr:sp>
    <xdr:clientData/>
  </xdr:twoCellAnchor>
  <xdr:twoCellAnchor>
    <xdr:from>
      <xdr:col>29</xdr:col>
      <xdr:colOff>581025</xdr:colOff>
      <xdr:row>1</xdr:row>
      <xdr:rowOff>34372</xdr:rowOff>
    </xdr:from>
    <xdr:to>
      <xdr:col>31</xdr:col>
      <xdr:colOff>619125</xdr:colOff>
      <xdr:row>3</xdr:row>
      <xdr:rowOff>9526</xdr:rowOff>
    </xdr:to>
    <xdr:sp macro="" textlink="데이터!P13">
      <xdr:nvSpPr>
        <xdr:cNvPr id="95" name="TextBox 94">
          <a:extLst>
            <a:ext uri="{FF2B5EF4-FFF2-40B4-BE49-F238E27FC236}">
              <a16:creationId xmlns:a16="http://schemas.microsoft.com/office/drawing/2014/main" id="{AD38AFA4-778D-4F9F-B5D2-EA4B2C032767}"/>
            </a:ext>
          </a:extLst>
        </xdr:cNvPr>
        <xdr:cNvSpPr txBox="1"/>
      </xdr:nvSpPr>
      <xdr:spPr>
        <a:xfrm>
          <a:off x="20469225" y="243922"/>
          <a:ext cx="1409700" cy="39425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fld id="{76366D14-6916-41DC-BC60-EBA03CF299AC}" type="TxLink">
            <a:rPr lang="en-US" altLang="en-US" sz="2000" b="1" i="0" u="none" strike="noStrike">
              <a:solidFill>
                <a:srgbClr val="FFC000"/>
              </a:solidFill>
              <a:latin typeface="맑은 고딕"/>
              <a:ea typeface="맑은 고딕"/>
            </a:rPr>
            <a:pPr algn="l"/>
            <a:t>8</a:t>
          </a:fld>
          <a:endParaRPr lang="en-US" altLang="en-US" sz="3200" b="1">
            <a:solidFill>
              <a:srgbClr val="FFC000"/>
            </a:solidFill>
            <a:latin typeface="Noto Sans CJK KR Regular" panose="020B0500000000000000" pitchFamily="34" charset="-127"/>
            <a:ea typeface="Noto Sans CJK KR Regular" panose="020B0500000000000000" pitchFamily="34" charset="-127"/>
          </a:endParaRPr>
        </a:p>
      </xdr:txBody>
    </xdr:sp>
    <xdr:clientData/>
  </xdr:twoCellAnchor>
  <xdr:twoCellAnchor>
    <xdr:from>
      <xdr:col>29</xdr:col>
      <xdr:colOff>581025</xdr:colOff>
      <xdr:row>3</xdr:row>
      <xdr:rowOff>91522</xdr:rowOff>
    </xdr:from>
    <xdr:to>
      <xdr:col>31</xdr:col>
      <xdr:colOff>619125</xdr:colOff>
      <xdr:row>5</xdr:row>
      <xdr:rowOff>66676</xdr:rowOff>
    </xdr:to>
    <xdr:sp macro="" textlink="데이터!O13">
      <xdr:nvSpPr>
        <xdr:cNvPr id="96" name="TextBox 95">
          <a:extLst>
            <a:ext uri="{FF2B5EF4-FFF2-40B4-BE49-F238E27FC236}">
              <a16:creationId xmlns:a16="http://schemas.microsoft.com/office/drawing/2014/main" id="{7C654425-5053-412F-93B5-118AAE64E4B9}"/>
            </a:ext>
          </a:extLst>
        </xdr:cNvPr>
        <xdr:cNvSpPr txBox="1"/>
      </xdr:nvSpPr>
      <xdr:spPr>
        <a:xfrm>
          <a:off x="20469225" y="720172"/>
          <a:ext cx="1409700" cy="39425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fld id="{3D34BA18-6DCB-4469-939B-D966FED83D67}" type="TxLink">
            <a:rPr lang="en-US" altLang="en-US" sz="2000" b="1" i="0" u="none" strike="noStrike">
              <a:solidFill>
                <a:srgbClr val="FFC000"/>
              </a:solidFill>
              <a:latin typeface="맑은 고딕"/>
              <a:ea typeface="맑은 고딕"/>
            </a:rPr>
            <a:pPr algn="l"/>
            <a:t>23</a:t>
          </a:fld>
          <a:endParaRPr lang="en-US" altLang="en-US" sz="3200" b="1">
            <a:solidFill>
              <a:srgbClr val="FFC000"/>
            </a:solidFill>
            <a:latin typeface="Noto Sans CJK KR Regular" panose="020B0500000000000000" pitchFamily="34" charset="-127"/>
            <a:ea typeface="Noto Sans CJK KR Regular" panose="020B0500000000000000" pitchFamily="34" charset="-127"/>
          </a:endParaRPr>
        </a:p>
      </xdr:txBody>
    </xdr:sp>
    <xdr:clientData/>
  </xdr:twoCellAnchor>
  <xdr:twoCellAnchor editAs="oneCell">
    <xdr:from>
      <xdr:col>32</xdr:col>
      <xdr:colOff>398611</xdr:colOff>
      <xdr:row>60</xdr:row>
      <xdr:rowOff>13607</xdr:rowOff>
    </xdr:from>
    <xdr:to>
      <xdr:col>41</xdr:col>
      <xdr:colOff>194323</xdr:colOff>
      <xdr:row>95</xdr:row>
      <xdr:rowOff>120452</xdr:rowOff>
    </xdr:to>
    <xdr:pic>
      <xdr:nvPicPr>
        <xdr:cNvPr id="97" name="그림 96">
          <a:extLst>
            <a:ext uri="{FF2B5EF4-FFF2-40B4-BE49-F238E27FC236}">
              <a16:creationId xmlns:a16="http://schemas.microsoft.com/office/drawing/2014/main" id="{A610DC49-1CE3-409E-8CF7-A0D9966B64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22170040" y="12260036"/>
          <a:ext cx="5918926" cy="72505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ncov.mohw.go.kr/bdBoardList_Real.do?brdId=1&amp;brdGubun=13" TargetMode="External"/><Relationship Id="rId1" Type="http://schemas.openxmlformats.org/officeDocument/2006/relationships/hyperlink" Target="http://ncov.mohw.go.kr/bdBoardList_Real.d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50C39F-8487-4A22-9F28-DF75316BCC01}">
  <sheetPr codeName="Sheet1"/>
  <dimension ref="B2:AF36"/>
  <sheetViews>
    <sheetView tabSelected="1" zoomScaleNormal="100" workbookViewId="0">
      <selection activeCell="B1" sqref="B1"/>
    </sheetView>
  </sheetViews>
  <sheetFormatPr defaultRowHeight="18" customHeight="1"/>
  <cols>
    <col min="1" max="1" width="2.875" style="2" customWidth="1"/>
    <col min="2" max="2" width="12.125" style="2" customWidth="1"/>
    <col min="3" max="3" width="10.25" style="2" customWidth="1"/>
    <col min="4" max="4" width="10.375" style="2" customWidth="1"/>
    <col min="5" max="5" width="10.75" style="2" customWidth="1"/>
    <col min="6" max="6" width="11.75" style="2" customWidth="1"/>
    <col min="7" max="7" width="9.875" style="2" bestFit="1" customWidth="1"/>
    <col min="8" max="8" width="5" style="2" customWidth="1"/>
    <col min="9" max="9" width="20.875" style="2" customWidth="1"/>
    <col min="10" max="11" width="10.25" style="2" customWidth="1"/>
    <col min="12" max="12" width="5" style="2" customWidth="1"/>
    <col min="13" max="13" width="12.75" style="2" customWidth="1"/>
    <col min="14" max="16" width="12.375" style="2" customWidth="1"/>
    <col min="17" max="17" width="9" style="2"/>
    <col min="18" max="18" width="4.5" style="2" customWidth="1"/>
    <col min="19" max="22" width="14.875" style="2" customWidth="1"/>
    <col min="23" max="23" width="3.25" style="2" customWidth="1"/>
    <col min="24" max="27" width="14.875" style="2" customWidth="1"/>
    <col min="28" max="28" width="3.375" style="2" customWidth="1"/>
    <col min="29" max="32" width="14.875" style="2" customWidth="1"/>
    <col min="33" max="16384" width="9" style="2"/>
  </cols>
  <sheetData>
    <row r="2" spans="2:32" ht="27" customHeight="1" thickBot="1">
      <c r="B2" s="26" t="s">
        <v>84</v>
      </c>
      <c r="C2" s="27"/>
      <c r="D2" s="27"/>
      <c r="E2" s="27"/>
      <c r="F2" s="27"/>
      <c r="G2" s="27"/>
      <c r="H2" s="27"/>
      <c r="I2" s="27"/>
    </row>
    <row r="3" spans="2:32" ht="18" customHeight="1" thickTop="1">
      <c r="B3" s="28" t="s">
        <v>24</v>
      </c>
    </row>
    <row r="5" spans="2:32" ht="18" customHeight="1" thickBot="1">
      <c r="B5" s="24" t="s">
        <v>51</v>
      </c>
      <c r="C5" s="25"/>
      <c r="D5" s="25"/>
      <c r="E5" s="25"/>
      <c r="F5" s="25"/>
      <c r="G5" s="25"/>
      <c r="I5" s="24" t="s">
        <v>52</v>
      </c>
      <c r="J5" s="25"/>
      <c r="K5" s="25"/>
      <c r="M5" s="24" t="s">
        <v>50</v>
      </c>
      <c r="N5" s="25"/>
      <c r="O5" s="25"/>
      <c r="P5" s="25"/>
      <c r="Q5" s="25"/>
      <c r="S5" s="24" t="s">
        <v>34</v>
      </c>
      <c r="T5" s="25"/>
      <c r="U5" s="25"/>
      <c r="V5" s="25"/>
      <c r="X5" s="24" t="s">
        <v>36</v>
      </c>
      <c r="Y5" s="25"/>
      <c r="Z5" s="25"/>
      <c r="AA5" s="25"/>
      <c r="AC5" s="24" t="s">
        <v>66</v>
      </c>
      <c r="AD5" s="25"/>
      <c r="AE5" s="25"/>
      <c r="AF5" s="25"/>
    </row>
    <row r="6" spans="2:32" ht="18" customHeight="1" thickBot="1">
      <c r="B6" s="3" t="s">
        <v>0</v>
      </c>
      <c r="C6" s="3" t="s">
        <v>1</v>
      </c>
      <c r="D6" s="4" t="s">
        <v>2</v>
      </c>
      <c r="E6" s="4" t="s">
        <v>3</v>
      </c>
      <c r="F6" s="4" t="s">
        <v>47</v>
      </c>
      <c r="G6" s="5" t="s">
        <v>48</v>
      </c>
      <c r="I6" s="6" t="s">
        <v>53</v>
      </c>
      <c r="J6" s="7" t="s">
        <v>54</v>
      </c>
      <c r="K6" s="8" t="s">
        <v>48</v>
      </c>
      <c r="M6" s="9" t="s">
        <v>55</v>
      </c>
      <c r="N6" s="7" t="s">
        <v>58</v>
      </c>
      <c r="O6" s="7" t="s">
        <v>56</v>
      </c>
      <c r="P6" s="7" t="s">
        <v>32</v>
      </c>
      <c r="Q6" s="7" t="s">
        <v>57</v>
      </c>
      <c r="S6" s="6" t="s">
        <v>49</v>
      </c>
      <c r="T6" s="7" t="s">
        <v>63</v>
      </c>
      <c r="U6" s="7" t="s">
        <v>64</v>
      </c>
      <c r="V6" s="7" t="s">
        <v>65</v>
      </c>
      <c r="W6" s="1"/>
      <c r="X6" s="6" t="s">
        <v>25</v>
      </c>
      <c r="Y6" s="7" t="s">
        <v>63</v>
      </c>
      <c r="Z6" s="7" t="s">
        <v>64</v>
      </c>
      <c r="AA6" s="7" t="s">
        <v>37</v>
      </c>
      <c r="AC6" s="6" t="s">
        <v>68</v>
      </c>
      <c r="AD6" s="7" t="s">
        <v>81</v>
      </c>
      <c r="AE6" s="7" t="s">
        <v>82</v>
      </c>
      <c r="AF6" s="7" t="s">
        <v>83</v>
      </c>
    </row>
    <row r="7" spans="2:32" ht="18" customHeight="1">
      <c r="B7" s="10" t="s">
        <v>4</v>
      </c>
      <c r="C7" s="10" t="s">
        <v>5</v>
      </c>
      <c r="D7" s="11">
        <f>VLOOKUP(C7,Raw!$H$8:$L$25,5,0)</f>
        <v>6940</v>
      </c>
      <c r="E7" s="11">
        <f>VLOOKUP(C7,Raw!$H$8:$L$25,2,0)</f>
        <v>0</v>
      </c>
      <c r="F7" s="12">
        <f>SUM(D7:E7)</f>
        <v>6940</v>
      </c>
      <c r="G7" s="13">
        <f>F7/$F$25</f>
        <v>0.48305143732163985</v>
      </c>
      <c r="I7" s="2" t="s">
        <v>26</v>
      </c>
      <c r="J7" s="28">
        <v>5214</v>
      </c>
      <c r="K7" s="13">
        <f t="shared" ref="K7:K12" si="0">J7/$J$13</f>
        <v>0.3636997767857143</v>
      </c>
      <c r="M7" s="16">
        <f t="shared" ref="M7:M11" si="1">M8-1</f>
        <v>44038</v>
      </c>
      <c r="N7" s="2">
        <f>VLOOKUP(M7,Raw!U:X,2,0)</f>
        <v>49</v>
      </c>
      <c r="O7" s="2">
        <f>VLOOKUP(M7,Raw!U:X,3,0)</f>
        <v>46</v>
      </c>
      <c r="P7" s="2">
        <f>VLOOKUP(M7,Raw!U:X,4,0)</f>
        <v>12</v>
      </c>
      <c r="Q7" s="2">
        <f>SUM(O7:P7)</f>
        <v>58</v>
      </c>
      <c r="S7" s="1" t="s">
        <v>33</v>
      </c>
      <c r="T7" s="12">
        <f>--SUBSTITUTE(LEFT(Raw!B20,IFERROR(FIND("(",Raw!B20),LEN(Raw!B20)+1)-1)," ","")</f>
        <v>6486</v>
      </c>
      <c r="U7" s="12">
        <f>--SUBSTITUTE(LEFT(Raw!C20,IFERROR(FIND("(",Raw!C20),LEN(Raw!C20)+1)-1)," ","")</f>
        <v>160</v>
      </c>
      <c r="V7" s="14">
        <f>U7/T7</f>
        <v>2.4668516805427074E-2</v>
      </c>
      <c r="X7" s="2" t="s">
        <v>38</v>
      </c>
      <c r="Y7" s="12">
        <f>--SUBSTITUTE(LEFT(Raw!B25,IFERROR(FIND("(",Raw!B25),LEN(Raw!B25)+1)-1)," ","")</f>
        <v>598</v>
      </c>
      <c r="Z7" s="12">
        <f>--SUBSTITUTE(LEFT(Raw!C25,IFERROR(FIND("(",Raw!C25),LEN(Raw!C25)+1)-1)," ","")</f>
        <v>149</v>
      </c>
      <c r="AA7" s="15">
        <f t="shared" ref="AA7:AA16" si="2">Z7/Y7</f>
        <v>0.24916387959866221</v>
      </c>
      <c r="AC7" s="2" t="s">
        <v>70</v>
      </c>
      <c r="AD7" s="12">
        <f>Raw!C7</f>
        <v>0</v>
      </c>
      <c r="AE7" s="12">
        <f>Raw!D7</f>
        <v>18</v>
      </c>
      <c r="AF7" s="15">
        <f>AE7/$AE$13</f>
        <v>7.4410913600661431E-3</v>
      </c>
    </row>
    <row r="8" spans="2:32" ht="18" customHeight="1" thickBot="1">
      <c r="B8" s="10" t="s">
        <v>4</v>
      </c>
      <c r="C8" s="10" t="s">
        <v>6</v>
      </c>
      <c r="D8" s="11">
        <f>VLOOKUP(C8,Raw!$H$8:$L$25,5,0)</f>
        <v>1602</v>
      </c>
      <c r="E8" s="11">
        <f>VLOOKUP(C8,Raw!$H$8:$L$25,2,0)</f>
        <v>2</v>
      </c>
      <c r="F8" s="12">
        <f t="shared" ref="F8:F25" si="3">SUM(D8:E8)</f>
        <v>1604</v>
      </c>
      <c r="G8" s="13">
        <f t="shared" ref="G8:G25" si="4">F8/$F$25</f>
        <v>0.11164474142131273</v>
      </c>
      <c r="I8" s="2" t="s">
        <v>27</v>
      </c>
      <c r="J8" s="28">
        <v>3879</v>
      </c>
      <c r="K8" s="13">
        <f t="shared" si="0"/>
        <v>0.2705775669642857</v>
      </c>
      <c r="M8" s="16">
        <f t="shared" si="1"/>
        <v>44039</v>
      </c>
      <c r="N8" s="2">
        <f>VLOOKUP(M8,Raw!U:X,2,0)</f>
        <v>24</v>
      </c>
      <c r="O8" s="2">
        <f>VLOOKUP(M8,Raw!U:X,3,0)</f>
        <v>16</v>
      </c>
      <c r="P8" s="2">
        <f>VLOOKUP(M8,Raw!U:X,4,0)</f>
        <v>9</v>
      </c>
      <c r="Q8" s="2">
        <f t="shared" ref="Q8:Q14" si="5">SUM(O8:P8)</f>
        <v>25</v>
      </c>
      <c r="S8" s="1" t="s">
        <v>35</v>
      </c>
      <c r="T8" s="12">
        <f>--SUBSTITUTE(LEFT(Raw!B21,IFERROR(FIND("(",Raw!B21),LEN(Raw!B21)+1)-1)," ","")</f>
        <v>7850</v>
      </c>
      <c r="U8" s="12">
        <f>--SUBSTITUTE(LEFT(Raw!C21,IFERROR(FIND("(",Raw!C21),LEN(Raw!C21)+1)-1)," ","")</f>
        <v>141</v>
      </c>
      <c r="V8" s="14">
        <f>U8/T8</f>
        <v>1.7961783439490446E-2</v>
      </c>
      <c r="X8" s="2" t="s">
        <v>39</v>
      </c>
      <c r="Y8" s="12">
        <f>--SUBSTITUTE(LEFT(Raw!B26,IFERROR(FIND("(",Raw!B26),LEN(Raw!B26)+1)-1)," ","")</f>
        <v>948</v>
      </c>
      <c r="Z8" s="12">
        <f>--SUBSTITUTE(LEFT(Raw!C26,IFERROR(FIND("(",Raw!C26),LEN(Raw!C26)+1)-1)," ","")</f>
        <v>90</v>
      </c>
      <c r="AA8" s="15">
        <f t="shared" si="2"/>
        <v>9.49367088607595E-2</v>
      </c>
      <c r="AC8" s="2" t="s">
        <v>72</v>
      </c>
      <c r="AD8" s="12">
        <f>Raw!C8</f>
        <v>20</v>
      </c>
      <c r="AE8" s="12">
        <f>Raw!D8</f>
        <v>1080</v>
      </c>
      <c r="AF8" s="15">
        <f t="shared" ref="AF8:AF12" si="6">AE8/$AE$13</f>
        <v>0.44646548160396859</v>
      </c>
    </row>
    <row r="9" spans="2:32" ht="18" customHeight="1" thickBot="1">
      <c r="B9" s="10" t="s">
        <v>4</v>
      </c>
      <c r="C9" s="10" t="s">
        <v>7</v>
      </c>
      <c r="D9" s="11">
        <f>VLOOKUP(C9,Raw!$H$8:$L$25,5,0)</f>
        <v>1553</v>
      </c>
      <c r="E9" s="11">
        <f>VLOOKUP(C9,Raw!$H$8:$L$25,2,0)</f>
        <v>7</v>
      </c>
      <c r="F9" s="12">
        <f t="shared" si="3"/>
        <v>1560</v>
      </c>
      <c r="G9" s="13">
        <f t="shared" si="4"/>
        <v>0.10858216746711213</v>
      </c>
      <c r="I9" s="2" t="s">
        <v>28</v>
      </c>
      <c r="J9" s="28">
        <v>2419</v>
      </c>
      <c r="K9" s="13">
        <f t="shared" si="0"/>
        <v>0.16873604910714285</v>
      </c>
      <c r="M9" s="16">
        <f t="shared" si="1"/>
        <v>44040</v>
      </c>
      <c r="N9" s="2">
        <f>VLOOKUP(M9,Raw!U:X,2,0)</f>
        <v>15</v>
      </c>
      <c r="O9" s="2">
        <f>VLOOKUP(M9,Raw!U:X,3,0)</f>
        <v>23</v>
      </c>
      <c r="P9" s="2">
        <f>VLOOKUP(M9,Raw!U:X,4,0)</f>
        <v>5</v>
      </c>
      <c r="Q9" s="2">
        <f t="shared" si="5"/>
        <v>28</v>
      </c>
      <c r="S9" s="6" t="s">
        <v>47</v>
      </c>
      <c r="T9" s="17">
        <f>SUM(T7:T8)</f>
        <v>14336</v>
      </c>
      <c r="U9" s="17">
        <f t="shared" ref="U9" si="7">SUM(U7:U8)</f>
        <v>301</v>
      </c>
      <c r="V9" s="18">
        <f>U9/T9</f>
        <v>2.099609375E-2</v>
      </c>
      <c r="X9" s="2" t="s">
        <v>40</v>
      </c>
      <c r="Y9" s="12">
        <f>--SUBSTITUTE(LEFT(Raw!B27,IFERROR(FIND("(",Raw!B27),LEN(Raw!B27)+1)-1)," ","")</f>
        <v>1858</v>
      </c>
      <c r="Z9" s="12">
        <f>--SUBSTITUTE(LEFT(Raw!C27,IFERROR(FIND("(",Raw!C27),LEN(Raw!C27)+1)-1)," ","")</f>
        <v>41</v>
      </c>
      <c r="AA9" s="15">
        <f t="shared" si="2"/>
        <v>2.2066738428417654E-2</v>
      </c>
      <c r="AC9" s="2" t="s">
        <v>74</v>
      </c>
      <c r="AD9" s="12">
        <f>Raw!C9</f>
        <v>1</v>
      </c>
      <c r="AE9" s="12">
        <f>Raw!D9</f>
        <v>526</v>
      </c>
      <c r="AF9" s="15">
        <f t="shared" si="6"/>
        <v>0.21744522529971064</v>
      </c>
    </row>
    <row r="10" spans="2:32" ht="18" customHeight="1">
      <c r="B10" s="10" t="s">
        <v>4</v>
      </c>
      <c r="C10" s="10" t="s">
        <v>8</v>
      </c>
      <c r="D10" s="11">
        <f>VLOOKUP(C10,Raw!$H$8:$L$25,5,0)</f>
        <v>1402</v>
      </c>
      <c r="E10" s="11">
        <f>VLOOKUP(C10,Raw!$H$8:$L$25,2,0)</f>
        <v>1</v>
      </c>
      <c r="F10" s="12">
        <f t="shared" si="3"/>
        <v>1403</v>
      </c>
      <c r="G10" s="13">
        <f t="shared" si="4"/>
        <v>9.7654346766896355E-2</v>
      </c>
      <c r="I10" s="2" t="s">
        <v>29</v>
      </c>
      <c r="J10" s="28">
        <v>1343</v>
      </c>
      <c r="K10" s="13">
        <f t="shared" si="0"/>
        <v>9.3680245535714288E-2</v>
      </c>
      <c r="M10" s="16">
        <f t="shared" si="1"/>
        <v>44041</v>
      </c>
      <c r="N10" s="2">
        <f>VLOOKUP(M10,Raw!U:X,2,0)</f>
        <v>102</v>
      </c>
      <c r="O10" s="2">
        <f>VLOOKUP(M10,Raw!U:X,3,0)</f>
        <v>34</v>
      </c>
      <c r="P10" s="2">
        <f>VLOOKUP(M10,Raw!U:X,4,0)</f>
        <v>14</v>
      </c>
      <c r="Q10" s="2">
        <f t="shared" si="5"/>
        <v>48</v>
      </c>
      <c r="X10" s="2" t="s">
        <v>41</v>
      </c>
      <c r="Y10" s="12">
        <f>--SUBSTITUTE(LEFT(Raw!B28,IFERROR(FIND("(",Raw!B28),LEN(Raw!B28)+1)-1)," ","")</f>
        <v>2528</v>
      </c>
      <c r="Z10" s="12">
        <f>--SUBSTITUTE(LEFT(Raw!C28,IFERROR(FIND("(",Raw!C28),LEN(Raw!C28)+1)-1)," ","")</f>
        <v>16</v>
      </c>
      <c r="AA10" s="15">
        <f t="shared" si="2"/>
        <v>6.3291139240506328E-3</v>
      </c>
      <c r="AC10" s="2" t="s">
        <v>76</v>
      </c>
      <c r="AD10" s="12">
        <f>Raw!C10</f>
        <v>1</v>
      </c>
      <c r="AE10" s="12">
        <f>Raw!D10</f>
        <v>754</v>
      </c>
      <c r="AF10" s="15">
        <f t="shared" si="6"/>
        <v>0.31169904919388175</v>
      </c>
    </row>
    <row r="11" spans="2:32" ht="18" customHeight="1">
      <c r="B11" s="10" t="s">
        <v>4</v>
      </c>
      <c r="C11" s="10" t="s">
        <v>9</v>
      </c>
      <c r="D11" s="11">
        <f>VLOOKUP(C11,Raw!$H$8:$L$25,5,0)</f>
        <v>384</v>
      </c>
      <c r="E11" s="11">
        <f>VLOOKUP(C11,Raw!$H$8:$L$25,2,0)</f>
        <v>1</v>
      </c>
      <c r="F11" s="12">
        <f t="shared" si="3"/>
        <v>385</v>
      </c>
      <c r="G11" s="13">
        <f t="shared" si="4"/>
        <v>2.6797522099255237E-2</v>
      </c>
      <c r="I11" s="2" t="s">
        <v>30</v>
      </c>
      <c r="J11" s="28">
        <v>1304</v>
      </c>
      <c r="K11" s="13">
        <f t="shared" si="0"/>
        <v>9.0959821428571425E-2</v>
      </c>
      <c r="M11" s="16">
        <f t="shared" si="1"/>
        <v>44042</v>
      </c>
      <c r="N11" s="2">
        <f>VLOOKUP(M11,Raw!U:X,2,0)</f>
        <v>62</v>
      </c>
      <c r="O11" s="2">
        <f>VLOOKUP(M11,Raw!U:X,3,0)</f>
        <v>11</v>
      </c>
      <c r="P11" s="2">
        <f>VLOOKUP(M11,Raw!U:X,4,0)</f>
        <v>7</v>
      </c>
      <c r="Q11" s="2">
        <f t="shared" si="5"/>
        <v>18</v>
      </c>
      <c r="X11" s="2" t="s">
        <v>42</v>
      </c>
      <c r="Y11" s="12">
        <f>--SUBSTITUTE(LEFT(Raw!B29,IFERROR(FIND("(",Raw!B29),LEN(Raw!B29)+1)-1)," ","")</f>
        <v>1936</v>
      </c>
      <c r="Z11" s="12">
        <f>--SUBSTITUTE(LEFT(Raw!C29,IFERROR(FIND("(",Raw!C29),LEN(Raw!C29)+1)-1)," ","")</f>
        <v>3</v>
      </c>
      <c r="AA11" s="15">
        <f t="shared" si="2"/>
        <v>1.5495867768595042E-3</v>
      </c>
      <c r="AC11" s="2" t="s">
        <v>78</v>
      </c>
      <c r="AD11" s="12">
        <f>Raw!C11</f>
        <v>1</v>
      </c>
      <c r="AE11" s="12">
        <f>Raw!D11</f>
        <v>36</v>
      </c>
      <c r="AF11" s="15">
        <f t="shared" si="6"/>
        <v>1.4882182720132286E-2</v>
      </c>
    </row>
    <row r="12" spans="2:32" ht="18" customHeight="1" thickBot="1">
      <c r="B12" s="10" t="s">
        <v>4</v>
      </c>
      <c r="C12" s="10" t="s">
        <v>10</v>
      </c>
      <c r="D12" s="11">
        <f>VLOOKUP(C12,Raw!$H$8:$L$25,5,0)</f>
        <v>204</v>
      </c>
      <c r="E12" s="11">
        <f>VLOOKUP(C12,Raw!$H$8:$L$25,2,0)</f>
        <v>0</v>
      </c>
      <c r="F12" s="12">
        <f t="shared" si="3"/>
        <v>204</v>
      </c>
      <c r="G12" s="13">
        <f t="shared" si="4"/>
        <v>1.4199206514930047E-2</v>
      </c>
      <c r="I12" s="2" t="s">
        <v>31</v>
      </c>
      <c r="J12" s="28">
        <v>177</v>
      </c>
      <c r="K12" s="13">
        <f t="shared" si="0"/>
        <v>1.2346540178571428E-2</v>
      </c>
      <c r="M12" s="16">
        <f>M13-1</f>
        <v>44043</v>
      </c>
      <c r="N12" s="2">
        <f>VLOOKUP(M12,Raw!U:X,2,0)</f>
        <v>51</v>
      </c>
      <c r="O12" s="2">
        <f>VLOOKUP(M12,Raw!U:X,3,0)</f>
        <v>22</v>
      </c>
      <c r="P12" s="2">
        <f>VLOOKUP(M12,Raw!U:X,4,0)</f>
        <v>14</v>
      </c>
      <c r="Q12" s="2">
        <f t="shared" si="5"/>
        <v>36</v>
      </c>
      <c r="X12" s="2" t="s">
        <v>43</v>
      </c>
      <c r="Y12" s="12">
        <f>--SUBSTITUTE(LEFT(Raw!B30,IFERROR(FIND("(",Raw!B30),LEN(Raw!B30)+1)-1)," ","")</f>
        <v>1819</v>
      </c>
      <c r="Z12" s="12">
        <f>--SUBSTITUTE(LEFT(Raw!C30,IFERROR(FIND("(",Raw!C30),LEN(Raw!C30)+1)-1)," ","")</f>
        <v>2</v>
      </c>
      <c r="AA12" s="15">
        <f t="shared" si="2"/>
        <v>1.0995052226498076E-3</v>
      </c>
      <c r="AC12" s="2" t="s">
        <v>80</v>
      </c>
      <c r="AD12" s="12">
        <f>Raw!C12</f>
        <v>0</v>
      </c>
      <c r="AE12" s="12">
        <f>Raw!D12</f>
        <v>5</v>
      </c>
      <c r="AF12" s="15">
        <f t="shared" si="6"/>
        <v>2.0669698222405952E-3</v>
      </c>
    </row>
    <row r="13" spans="2:32" ht="18" customHeight="1" thickBot="1">
      <c r="B13" s="10" t="s">
        <v>4</v>
      </c>
      <c r="C13" s="10" t="s">
        <v>11</v>
      </c>
      <c r="D13" s="11">
        <f>VLOOKUP(C13,Raw!$H$8:$L$25,5,0)</f>
        <v>190</v>
      </c>
      <c r="E13" s="11">
        <f>VLOOKUP(C13,Raw!$H$8:$L$25,2,0)</f>
        <v>0</v>
      </c>
      <c r="F13" s="12">
        <f t="shared" si="3"/>
        <v>190</v>
      </c>
      <c r="G13" s="13">
        <f t="shared" si="4"/>
        <v>1.3224751165866222E-2</v>
      </c>
      <c r="I13" s="6" t="s">
        <v>47</v>
      </c>
      <c r="J13" s="6">
        <f>SUM(J7:J12)</f>
        <v>14336</v>
      </c>
      <c r="K13" s="19">
        <f>SUM(K7:K12)</f>
        <v>0.99999999999999989</v>
      </c>
      <c r="M13" s="49">
        <v>44044</v>
      </c>
      <c r="N13" s="2">
        <f>VLOOKUP(M13,Raw!U:X,2,0)</f>
        <v>50</v>
      </c>
      <c r="O13" s="2">
        <f>VLOOKUP(M13,Raw!U:X,3,0)</f>
        <v>23</v>
      </c>
      <c r="P13" s="2">
        <f>VLOOKUP(M13,Raw!U:X,4,0)</f>
        <v>8</v>
      </c>
      <c r="Q13" s="2">
        <f t="shared" si="5"/>
        <v>31</v>
      </c>
      <c r="X13" s="2" t="s">
        <v>44</v>
      </c>
      <c r="Y13" s="12">
        <f>--SUBSTITUTE(LEFT(Raw!B31,IFERROR(FIND("(",Raw!B31),LEN(Raw!B31)+1)-1)," ","")</f>
        <v>3620</v>
      </c>
      <c r="Z13" s="12">
        <f>--SUBSTITUTE(LEFT(Raw!C31,IFERROR(FIND("(",Raw!C31),LEN(Raw!C31)+1)-1)," ","")</f>
        <v>0</v>
      </c>
      <c r="AA13" s="15">
        <f t="shared" si="2"/>
        <v>0</v>
      </c>
      <c r="AC13" s="6" t="s">
        <v>47</v>
      </c>
      <c r="AD13" s="22">
        <f>SUM(AD7:AD12)</f>
        <v>23</v>
      </c>
      <c r="AE13" s="22">
        <f>SUM(AE7:AE12)</f>
        <v>2419</v>
      </c>
      <c r="AF13" s="23">
        <v>1</v>
      </c>
    </row>
    <row r="14" spans="2:32" ht="18" customHeight="1" thickBot="1">
      <c r="B14" s="10" t="s">
        <v>4</v>
      </c>
      <c r="C14" s="10" t="s">
        <v>12</v>
      </c>
      <c r="D14" s="11">
        <f>VLOOKUP(C14,Raw!$H$8:$L$25,5,0)</f>
        <v>172</v>
      </c>
      <c r="E14" s="11">
        <f>VLOOKUP(C14,Raw!$H$8:$L$25,2,0)</f>
        <v>1</v>
      </c>
      <c r="F14" s="12">
        <f t="shared" si="3"/>
        <v>173</v>
      </c>
      <c r="G14" s="13">
        <f t="shared" si="4"/>
        <v>1.2041483956288717E-2</v>
      </c>
      <c r="M14" s="9" t="s">
        <v>47</v>
      </c>
      <c r="N14" s="21">
        <f>SUM(N7:N13)</f>
        <v>353</v>
      </c>
      <c r="O14" s="21">
        <f t="shared" ref="O14:P14" si="8">SUM(O7:O13)</f>
        <v>175</v>
      </c>
      <c r="P14" s="21">
        <f t="shared" si="8"/>
        <v>69</v>
      </c>
      <c r="Q14" s="21">
        <f t="shared" si="5"/>
        <v>244</v>
      </c>
      <c r="X14" s="20" t="s">
        <v>46</v>
      </c>
      <c r="Y14" s="12">
        <f>--SUBSTITUTE(LEFT(Raw!B32,IFERROR(FIND("(",Raw!B32),LEN(Raw!B32)+1)-1)," ","")</f>
        <v>782</v>
      </c>
      <c r="Z14" s="12">
        <f>--SUBSTITUTE(LEFT(Raw!C32,IFERROR(FIND("(",Raw!C32),LEN(Raw!C32)+1)-1)," ","")</f>
        <v>0</v>
      </c>
      <c r="AA14" s="15">
        <f t="shared" si="2"/>
        <v>0</v>
      </c>
    </row>
    <row r="15" spans="2:32" ht="18" customHeight="1" thickBot="1">
      <c r="B15" s="10" t="s">
        <v>4</v>
      </c>
      <c r="C15" s="10" t="s">
        <v>13</v>
      </c>
      <c r="D15" s="11">
        <f>VLOOKUP(C15,Raw!$H$8:$L$25,5,0)</f>
        <v>166</v>
      </c>
      <c r="E15" s="11">
        <f>VLOOKUP(C15,Raw!$H$8:$L$25,2,0)</f>
        <v>0</v>
      </c>
      <c r="F15" s="12">
        <f t="shared" si="3"/>
        <v>166</v>
      </c>
      <c r="G15" s="13">
        <f t="shared" si="4"/>
        <v>1.1554256281756804E-2</v>
      </c>
      <c r="X15" s="2" t="s">
        <v>45</v>
      </c>
      <c r="Y15" s="12">
        <f>--SUBSTITUTE(LEFT(Raw!B33,IFERROR(FIND("(",Raw!B33),LEN(Raw!B33)+1)-1)," ","")</f>
        <v>247</v>
      </c>
      <c r="Z15" s="12">
        <f>--SUBSTITUTE(LEFT(Raw!C33,IFERROR(FIND("(",Raw!C33),LEN(Raw!C33)+1)-1)," ","")</f>
        <v>0</v>
      </c>
      <c r="AA15" s="15">
        <f t="shared" si="2"/>
        <v>0</v>
      </c>
    </row>
    <row r="16" spans="2:32" ht="18" customHeight="1" thickBot="1">
      <c r="B16" s="10" t="s">
        <v>4</v>
      </c>
      <c r="C16" s="10" t="s">
        <v>14</v>
      </c>
      <c r="D16" s="11">
        <f>VLOOKUP(C16,Raw!$H$8:$L$25,5,0)</f>
        <v>159</v>
      </c>
      <c r="E16" s="11">
        <f>VLOOKUP(C16,Raw!$H$8:$L$25,2,0)</f>
        <v>0</v>
      </c>
      <c r="F16" s="12">
        <f t="shared" si="3"/>
        <v>159</v>
      </c>
      <c r="G16" s="13">
        <f t="shared" si="4"/>
        <v>1.106702860722489E-2</v>
      </c>
      <c r="X16" s="6" t="s">
        <v>47</v>
      </c>
      <c r="Y16" s="22">
        <f>SUM(Y7:Y15)</f>
        <v>14336</v>
      </c>
      <c r="Z16" s="22">
        <f>SUM(Z7:Z15)</f>
        <v>301</v>
      </c>
      <c r="AA16" s="23">
        <f t="shared" si="2"/>
        <v>2.099609375E-2</v>
      </c>
    </row>
    <row r="17" spans="2:32" ht="18" customHeight="1">
      <c r="B17" s="10" t="s">
        <v>4</v>
      </c>
      <c r="C17" s="10" t="s">
        <v>15</v>
      </c>
      <c r="D17" s="11">
        <f>VLOOKUP(C17,Raw!$H$8:$L$25,5,0)</f>
        <v>73</v>
      </c>
      <c r="E17" s="11">
        <f>VLOOKUP(C17,Raw!$H$8:$L$25,2,0)</f>
        <v>0</v>
      </c>
      <c r="F17" s="12">
        <f t="shared" si="3"/>
        <v>73</v>
      </c>
      <c r="G17" s="13">
        <f t="shared" si="4"/>
        <v>5.0810886058328111E-3</v>
      </c>
      <c r="K17" s="1"/>
    </row>
    <row r="18" spans="2:32" ht="18" customHeight="1">
      <c r="B18" s="10" t="s">
        <v>4</v>
      </c>
      <c r="C18" s="10" t="s">
        <v>16</v>
      </c>
      <c r="D18" s="11">
        <f>VLOOKUP(C18,Raw!$H$8:$L$25,5,0)</f>
        <v>74</v>
      </c>
      <c r="E18" s="11">
        <f>VLOOKUP(C18,Raw!$H$8:$L$25,2,0)</f>
        <v>0</v>
      </c>
      <c r="F18" s="12">
        <f t="shared" si="3"/>
        <v>74</v>
      </c>
      <c r="G18" s="13">
        <f t="shared" si="4"/>
        <v>5.1506925593373699E-3</v>
      </c>
    </row>
    <row r="19" spans="2:32" ht="18" customHeight="1">
      <c r="B19" s="10" t="s">
        <v>4</v>
      </c>
      <c r="C19" s="10" t="s">
        <v>17</v>
      </c>
      <c r="D19" s="11">
        <f>VLOOKUP(C19,Raw!$H$8:$L$25,5,0)</f>
        <v>59</v>
      </c>
      <c r="E19" s="11">
        <f>VLOOKUP(C19,Raw!$H$8:$L$25,2,0)</f>
        <v>0</v>
      </c>
      <c r="F19" s="12">
        <f t="shared" si="3"/>
        <v>59</v>
      </c>
      <c r="G19" s="13">
        <f t="shared" si="4"/>
        <v>4.1066332567689847E-3</v>
      </c>
    </row>
    <row r="20" spans="2:32" ht="18" customHeight="1">
      <c r="B20" s="10" t="s">
        <v>4</v>
      </c>
      <c r="C20" s="10" t="s">
        <v>18</v>
      </c>
      <c r="D20" s="11">
        <f>VLOOKUP(C20,Raw!$H$8:$L$25,5,0)</f>
        <v>50</v>
      </c>
      <c r="E20" s="11">
        <f>VLOOKUP(C20,Raw!$H$8:$L$25,2,0)</f>
        <v>0</v>
      </c>
      <c r="F20" s="12">
        <f t="shared" si="3"/>
        <v>50</v>
      </c>
      <c r="G20" s="13">
        <f t="shared" si="4"/>
        <v>3.480197675227953E-3</v>
      </c>
    </row>
    <row r="21" spans="2:32" ht="18" customHeight="1">
      <c r="B21" s="10" t="s">
        <v>4</v>
      </c>
      <c r="C21" s="10" t="s">
        <v>19</v>
      </c>
      <c r="D21" s="11">
        <f>VLOOKUP(C21,Raw!$H$8:$L$25,5,0)</f>
        <v>39</v>
      </c>
      <c r="E21" s="11">
        <f>VLOOKUP(C21,Raw!$H$8:$L$25,2,0)</f>
        <v>0</v>
      </c>
      <c r="F21" s="12">
        <f t="shared" si="3"/>
        <v>39</v>
      </c>
      <c r="G21" s="13">
        <f t="shared" si="4"/>
        <v>2.7145541866778031E-3</v>
      </c>
    </row>
    <row r="22" spans="2:32" ht="18" customHeight="1">
      <c r="B22" s="10" t="s">
        <v>4</v>
      </c>
      <c r="C22" s="10" t="s">
        <v>20</v>
      </c>
      <c r="D22" s="11">
        <f>VLOOKUP(C22,Raw!$H$8:$L$25,5,0)</f>
        <v>38</v>
      </c>
      <c r="E22" s="11">
        <f>VLOOKUP(C22,Raw!$H$8:$L$25,2,0)</f>
        <v>0</v>
      </c>
      <c r="F22" s="12">
        <f t="shared" si="3"/>
        <v>38</v>
      </c>
      <c r="G22" s="13">
        <f t="shared" si="4"/>
        <v>2.6449502331732442E-3</v>
      </c>
    </row>
    <row r="23" spans="2:32" ht="18" customHeight="1">
      <c r="B23" s="10" t="s">
        <v>4</v>
      </c>
      <c r="C23" s="10" t="s">
        <v>21</v>
      </c>
      <c r="D23" s="11">
        <f>VLOOKUP(C23,Raw!$H$8:$L$25,5,0)</f>
        <v>26</v>
      </c>
      <c r="E23" s="11">
        <f>VLOOKUP(C23,Raw!$H$8:$L$25,2,0)</f>
        <v>0</v>
      </c>
      <c r="F23" s="12">
        <f t="shared" si="3"/>
        <v>26</v>
      </c>
      <c r="G23" s="13">
        <f t="shared" si="4"/>
        <v>1.8097027911185355E-3</v>
      </c>
    </row>
    <row r="24" spans="2:32" ht="18" customHeight="1" thickBot="1">
      <c r="B24" s="10" t="s">
        <v>22</v>
      </c>
      <c r="C24" s="10" t="s">
        <v>23</v>
      </c>
      <c r="D24" s="11">
        <f>VLOOKUP(C24,Raw!$H$8:$L$25,5,0)</f>
        <v>1205</v>
      </c>
      <c r="E24" s="11">
        <f>VLOOKUP(C24,Raw!$H$8:$L$25,2,0)</f>
        <v>19</v>
      </c>
      <c r="F24" s="12">
        <f t="shared" si="3"/>
        <v>1224</v>
      </c>
      <c r="G24" s="13">
        <f t="shared" si="4"/>
        <v>8.5195239089580294E-2</v>
      </c>
    </row>
    <row r="25" spans="2:32" ht="18" customHeight="1" thickBot="1">
      <c r="B25" s="68" t="s">
        <v>47</v>
      </c>
      <c r="C25" s="68"/>
      <c r="D25" s="17">
        <f>SUM(D7:D24)</f>
        <v>14336</v>
      </c>
      <c r="E25" s="38">
        <f>SUM(E7:E24)</f>
        <v>31</v>
      </c>
      <c r="F25" s="17">
        <f t="shared" si="3"/>
        <v>14367</v>
      </c>
      <c r="G25" s="6">
        <f t="shared" si="4"/>
        <v>1</v>
      </c>
    </row>
    <row r="26" spans="2:32" ht="18" customHeight="1" thickBot="1"/>
    <row r="27" spans="2:32" ht="24" customHeight="1" thickBot="1">
      <c r="B27" s="6" t="s">
        <v>59</v>
      </c>
      <c r="C27" s="7" t="s">
        <v>61</v>
      </c>
      <c r="D27" s="7" t="s">
        <v>60</v>
      </c>
      <c r="I27" s="6" t="s">
        <v>53</v>
      </c>
      <c r="J27" s="7" t="s">
        <v>61</v>
      </c>
      <c r="K27" s="7" t="s">
        <v>60</v>
      </c>
      <c r="S27" s="34" t="s">
        <v>122</v>
      </c>
      <c r="T27" s="34" t="s">
        <v>123</v>
      </c>
      <c r="U27" s="34" t="s">
        <v>124</v>
      </c>
      <c r="V27" s="34" t="s">
        <v>37</v>
      </c>
      <c r="X27" s="34" t="s">
        <v>25</v>
      </c>
      <c r="Y27" s="34" t="s">
        <v>123</v>
      </c>
      <c r="Z27" s="34" t="s">
        <v>124</v>
      </c>
      <c r="AA27" s="34" t="s">
        <v>37</v>
      </c>
      <c r="AC27" s="34" t="s">
        <v>67</v>
      </c>
      <c r="AD27" s="34" t="s">
        <v>126</v>
      </c>
      <c r="AE27" s="34" t="s">
        <v>127</v>
      </c>
      <c r="AF27" s="34" t="s">
        <v>128</v>
      </c>
    </row>
    <row r="28" spans="2:32" ht="24" customHeight="1">
      <c r="B28" s="53" t="s">
        <v>5</v>
      </c>
      <c r="C28" s="54">
        <v>0.48399693187364901</v>
      </c>
      <c r="D28" s="54">
        <v>0.48399693187364901</v>
      </c>
      <c r="I28" s="53" t="s">
        <v>118</v>
      </c>
      <c r="J28" s="54">
        <v>0.36448794127927298</v>
      </c>
      <c r="K28" s="54">
        <v>0.36448794127927298</v>
      </c>
      <c r="S28" s="35" t="s">
        <v>97</v>
      </c>
      <c r="T28" s="30">
        <v>6463</v>
      </c>
      <c r="U28" s="30">
        <v>160</v>
      </c>
      <c r="V28" s="31">
        <v>2.4756305121460622E-2</v>
      </c>
      <c r="X28" s="35" t="s">
        <v>38</v>
      </c>
      <c r="Y28" s="30">
        <v>598</v>
      </c>
      <c r="Z28" s="30">
        <v>149</v>
      </c>
      <c r="AA28" s="31">
        <v>0.24916387959866221</v>
      </c>
      <c r="AC28" s="35" t="s">
        <v>69</v>
      </c>
      <c r="AD28" s="30">
        <v>0</v>
      </c>
      <c r="AE28" s="30">
        <v>18</v>
      </c>
      <c r="AF28" s="31">
        <v>7.5125208681135229E-3</v>
      </c>
    </row>
    <row r="29" spans="2:32" ht="24" customHeight="1">
      <c r="B29" s="55" t="s">
        <v>30</v>
      </c>
      <c r="C29" s="56">
        <v>0.19754549891918277</v>
      </c>
      <c r="D29" s="56">
        <v>0.19754549891918277</v>
      </c>
      <c r="I29" s="55" t="s">
        <v>119</v>
      </c>
      <c r="J29" s="56">
        <v>0.270534778049633</v>
      </c>
      <c r="K29" s="56">
        <v>0.270534778049633</v>
      </c>
      <c r="S29" s="36" t="s">
        <v>98</v>
      </c>
      <c r="T29" s="32">
        <v>7842</v>
      </c>
      <c r="U29" s="32">
        <v>141</v>
      </c>
      <c r="V29" s="33">
        <v>1.7980107115531753E-2</v>
      </c>
      <c r="X29" s="36" t="s">
        <v>39</v>
      </c>
      <c r="Y29" s="32">
        <v>947</v>
      </c>
      <c r="Z29" s="32">
        <v>90</v>
      </c>
      <c r="AA29" s="33">
        <v>9.5036958817317843E-2</v>
      </c>
      <c r="AC29" s="36" t="s">
        <v>71</v>
      </c>
      <c r="AD29" s="32">
        <v>15</v>
      </c>
      <c r="AE29" s="32">
        <v>1060</v>
      </c>
      <c r="AF29" s="33">
        <v>0.44240400667779634</v>
      </c>
    </row>
    <row r="30" spans="2:32" ht="24" customHeight="1">
      <c r="B30" s="55" t="s">
        <v>6</v>
      </c>
      <c r="C30" s="56">
        <v>0.11212607210096925</v>
      </c>
      <c r="D30" s="56">
        <v>0.11212607210096925</v>
      </c>
      <c r="I30" s="55" t="s">
        <v>62</v>
      </c>
      <c r="J30" s="56">
        <v>0.16749388325760223</v>
      </c>
      <c r="K30" s="56">
        <v>0.16749388325760223</v>
      </c>
      <c r="X30" s="36" t="s">
        <v>40</v>
      </c>
      <c r="Y30" s="32">
        <v>1853</v>
      </c>
      <c r="Z30" s="32">
        <v>41</v>
      </c>
      <c r="AA30" s="33">
        <v>2.2126281705342688E-2</v>
      </c>
      <c r="AC30" s="36" t="s">
        <v>73</v>
      </c>
      <c r="AD30" s="32">
        <v>2</v>
      </c>
      <c r="AE30" s="32">
        <v>525</v>
      </c>
      <c r="AF30" s="33">
        <v>0.21911519198664442</v>
      </c>
    </row>
    <row r="31" spans="2:32" ht="24" customHeight="1">
      <c r="B31" s="55" t="s">
        <v>7</v>
      </c>
      <c r="C31" s="56">
        <v>0.10850010459521651</v>
      </c>
      <c r="D31" s="56">
        <v>0.10850010459521651</v>
      </c>
      <c r="I31" s="55" t="s">
        <v>120</v>
      </c>
      <c r="J31" s="56">
        <v>9.4162880111849007E-2</v>
      </c>
      <c r="K31" s="56">
        <v>9.4162880111849007E-2</v>
      </c>
      <c r="X31" s="36" t="s">
        <v>41</v>
      </c>
      <c r="Y31" s="32">
        <v>2520</v>
      </c>
      <c r="Z31" s="32">
        <v>16</v>
      </c>
      <c r="AA31" s="33">
        <v>6.3492063492063492E-3</v>
      </c>
      <c r="AC31" s="36" t="s">
        <v>75</v>
      </c>
      <c r="AD31" s="32">
        <v>5</v>
      </c>
      <c r="AE31" s="32">
        <v>753</v>
      </c>
      <c r="AF31" s="33">
        <v>0.31427378964941571</v>
      </c>
    </row>
    <row r="32" spans="2:32" ht="24" customHeight="1">
      <c r="B32" s="55" t="s">
        <v>8</v>
      </c>
      <c r="C32" s="56">
        <v>9.7831392510982496E-2</v>
      </c>
      <c r="D32" s="56">
        <v>9.7831392510982496E-2</v>
      </c>
      <c r="I32" s="55" t="s">
        <v>117</v>
      </c>
      <c r="J32" s="56">
        <v>9.0947221251310731E-2</v>
      </c>
      <c r="K32" s="56">
        <v>9.0947221251310731E-2</v>
      </c>
      <c r="X32" s="36" t="s">
        <v>42</v>
      </c>
      <c r="Y32" s="32">
        <v>1930</v>
      </c>
      <c r="Z32" s="32">
        <v>3</v>
      </c>
      <c r="AA32" s="33">
        <v>1.5544041450777201E-3</v>
      </c>
      <c r="AC32" s="36" t="s">
        <v>77</v>
      </c>
      <c r="AD32" s="32">
        <v>0</v>
      </c>
      <c r="AE32" s="32">
        <v>35</v>
      </c>
      <c r="AF32" s="33">
        <v>1.4607679465776294E-2</v>
      </c>
    </row>
    <row r="33" spans="9:32" ht="24" customHeight="1">
      <c r="I33" s="55" t="s">
        <v>121</v>
      </c>
      <c r="J33" s="56">
        <v>1.2373296050332052E-2</v>
      </c>
      <c r="K33" s="56">
        <v>1.2373296050332052E-2</v>
      </c>
      <c r="X33" s="36" t="s">
        <v>43</v>
      </c>
      <c r="Y33" s="32">
        <v>1809</v>
      </c>
      <c r="Z33" s="32">
        <v>2</v>
      </c>
      <c r="AA33" s="33">
        <v>1.1055831951354339E-3</v>
      </c>
      <c r="AC33" s="36" t="s">
        <v>79</v>
      </c>
      <c r="AD33" s="32">
        <v>0</v>
      </c>
      <c r="AE33" s="32">
        <v>5</v>
      </c>
      <c r="AF33" s="33">
        <v>2.0868113522537562E-3</v>
      </c>
    </row>
    <row r="34" spans="9:32" ht="24" customHeight="1">
      <c r="X34" s="36" t="s">
        <v>44</v>
      </c>
      <c r="Y34" s="32">
        <v>3620</v>
      </c>
      <c r="Z34" s="32">
        <v>0</v>
      </c>
      <c r="AA34" s="33">
        <v>0</v>
      </c>
    </row>
    <row r="35" spans="9:32" ht="24" customHeight="1">
      <c r="X35" s="37" t="s">
        <v>125</v>
      </c>
      <c r="Y35" s="32">
        <v>782</v>
      </c>
      <c r="Z35" s="32">
        <v>0</v>
      </c>
      <c r="AA35" s="33">
        <v>0</v>
      </c>
    </row>
    <row r="36" spans="9:32" ht="24" customHeight="1">
      <c r="X36" s="36" t="s">
        <v>45</v>
      </c>
      <c r="Y36" s="32">
        <v>246</v>
      </c>
      <c r="Z36" s="32">
        <v>0</v>
      </c>
      <c r="AA36" s="33">
        <v>0</v>
      </c>
    </row>
  </sheetData>
  <mergeCells count="1">
    <mergeCell ref="B25:C25"/>
  </mergeCells>
  <phoneticPr fontId="2" type="noConversion"/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9A68AF-1D66-448F-AEC2-5D90EA344304}">
  <sheetPr codeName="Sheet3"/>
  <dimension ref="A1"/>
  <sheetViews>
    <sheetView zoomScale="70" zoomScaleNormal="70" workbookViewId="0">
      <selection activeCell="AG30" sqref="AG30"/>
    </sheetView>
  </sheetViews>
  <sheetFormatPr defaultRowHeight="16.5"/>
  <cols>
    <col min="1" max="16384" width="9" style="29"/>
  </cols>
  <sheetData/>
  <phoneticPr fontId="2" type="noConversion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97BABF-2A48-43F9-9813-CBF438C9B664}">
  <sheetPr codeName="Sheet4"/>
  <dimension ref="A1:X33"/>
  <sheetViews>
    <sheetView zoomScale="130" zoomScaleNormal="130" workbookViewId="0">
      <selection activeCell="D24" sqref="D24"/>
    </sheetView>
  </sheetViews>
  <sheetFormatPr defaultRowHeight="16.5"/>
  <cols>
    <col min="7" max="7" width="9" style="46"/>
    <col min="20" max="20" width="9" style="46"/>
    <col min="21" max="21" width="12.875" style="50" customWidth="1"/>
    <col min="22" max="24" width="12.75" customWidth="1"/>
  </cols>
  <sheetData>
    <row r="1" spans="1:24">
      <c r="A1" s="45" t="s">
        <v>102</v>
      </c>
      <c r="H1" s="45" t="s">
        <v>112</v>
      </c>
    </row>
    <row r="2" spans="1:24" ht="17.25" thickBot="1"/>
    <row r="3" spans="1:24" ht="17.25" thickBot="1">
      <c r="A3" s="42" t="s">
        <v>66</v>
      </c>
      <c r="B3" s="43"/>
      <c r="C3" s="43"/>
      <c r="D3" s="43"/>
      <c r="E3" s="43"/>
      <c r="H3" s="42" t="s">
        <v>111</v>
      </c>
      <c r="I3" s="43"/>
      <c r="J3" s="43"/>
      <c r="K3" s="43"/>
      <c r="L3" s="43"/>
      <c r="U3" s="51" t="s">
        <v>113</v>
      </c>
      <c r="V3" s="52" t="s">
        <v>114</v>
      </c>
      <c r="W3" s="52" t="s">
        <v>115</v>
      </c>
      <c r="X3" s="52" t="s">
        <v>116</v>
      </c>
    </row>
    <row r="4" spans="1:24" ht="17.25" thickBot="1">
      <c r="U4" s="50">
        <v>44037</v>
      </c>
      <c r="V4">
        <v>59</v>
      </c>
      <c r="W4">
        <v>86</v>
      </c>
      <c r="X4">
        <v>27</v>
      </c>
    </row>
    <row r="5" spans="1:24" ht="18" customHeight="1" thickTop="1" thickBot="1">
      <c r="A5" s="76" t="s">
        <v>25</v>
      </c>
      <c r="B5" s="77"/>
      <c r="C5" s="59" t="s">
        <v>85</v>
      </c>
      <c r="D5" s="59" t="s">
        <v>86</v>
      </c>
      <c r="E5" s="59" t="s">
        <v>87</v>
      </c>
      <c r="H5" s="71" t="s">
        <v>103</v>
      </c>
      <c r="I5" s="73" t="s">
        <v>104</v>
      </c>
      <c r="J5" s="74"/>
      <c r="K5" s="75"/>
      <c r="L5" s="73" t="s">
        <v>105</v>
      </c>
      <c r="M5" s="74"/>
      <c r="N5" s="74"/>
      <c r="O5" s="74"/>
      <c r="P5" s="75"/>
      <c r="U5" s="50">
        <v>44038</v>
      </c>
      <c r="V5">
        <v>49</v>
      </c>
      <c r="W5">
        <v>46</v>
      </c>
      <c r="X5">
        <v>12</v>
      </c>
    </row>
    <row r="6" spans="1:24" ht="17.25" thickBot="1">
      <c r="A6" s="78" t="s">
        <v>88</v>
      </c>
      <c r="B6" s="79"/>
      <c r="C6" s="60">
        <v>23</v>
      </c>
      <c r="D6" s="80">
        <v>2419</v>
      </c>
      <c r="E6" s="81"/>
      <c r="H6" s="72"/>
      <c r="I6" s="63" t="s">
        <v>88</v>
      </c>
      <c r="J6" s="63" t="s">
        <v>62</v>
      </c>
      <c r="K6" s="63" t="s">
        <v>106</v>
      </c>
      <c r="L6" s="63" t="s">
        <v>107</v>
      </c>
      <c r="M6" s="63" t="s">
        <v>108</v>
      </c>
      <c r="N6" s="63" t="s">
        <v>109</v>
      </c>
      <c r="O6" s="63" t="s">
        <v>110</v>
      </c>
      <c r="P6" s="63" t="s">
        <v>149</v>
      </c>
      <c r="U6" s="50">
        <v>44039</v>
      </c>
      <c r="V6">
        <v>24</v>
      </c>
      <c r="W6">
        <v>16</v>
      </c>
      <c r="X6">
        <v>9</v>
      </c>
    </row>
    <row r="7" spans="1:24" ht="17.25" thickBot="1">
      <c r="A7" s="82" t="s">
        <v>67</v>
      </c>
      <c r="B7" s="57" t="s">
        <v>69</v>
      </c>
      <c r="C7" s="39">
        <v>0</v>
      </c>
      <c r="D7" s="39">
        <v>18</v>
      </c>
      <c r="E7" s="40">
        <v>-7.0000000000000001E-3</v>
      </c>
      <c r="H7" s="66" t="s">
        <v>88</v>
      </c>
      <c r="I7" s="64">
        <v>31</v>
      </c>
      <c r="J7" s="64">
        <v>23</v>
      </c>
      <c r="K7" s="64">
        <v>8</v>
      </c>
      <c r="L7" s="65">
        <v>14336</v>
      </c>
      <c r="M7" s="64">
        <v>802</v>
      </c>
      <c r="N7" s="65">
        <v>13233</v>
      </c>
      <c r="O7" s="64">
        <v>301</v>
      </c>
      <c r="P7" s="64">
        <v>27.65</v>
      </c>
      <c r="U7" s="50">
        <v>44040</v>
      </c>
      <c r="V7">
        <v>15</v>
      </c>
      <c r="W7">
        <v>23</v>
      </c>
      <c r="X7">
        <v>5</v>
      </c>
    </row>
    <row r="8" spans="1:24" ht="29.25" thickBot="1">
      <c r="A8" s="83"/>
      <c r="B8" s="57" t="s">
        <v>71</v>
      </c>
      <c r="C8" s="39">
        <v>20</v>
      </c>
      <c r="D8" s="41">
        <v>1080</v>
      </c>
      <c r="E8" s="40">
        <v>-0.44600000000000001</v>
      </c>
      <c r="H8" s="67" t="s">
        <v>6</v>
      </c>
      <c r="I8" s="47">
        <v>2</v>
      </c>
      <c r="J8" s="47">
        <v>0</v>
      </c>
      <c r="K8" s="47">
        <v>2</v>
      </c>
      <c r="L8" s="48">
        <v>1602</v>
      </c>
      <c r="M8" s="47">
        <v>157</v>
      </c>
      <c r="N8" s="48">
        <v>1434</v>
      </c>
      <c r="O8" s="47">
        <v>11</v>
      </c>
      <c r="P8" s="47">
        <v>16.46</v>
      </c>
      <c r="U8" s="50">
        <v>44041</v>
      </c>
      <c r="V8">
        <v>102</v>
      </c>
      <c r="W8">
        <v>34</v>
      </c>
      <c r="X8">
        <v>14</v>
      </c>
    </row>
    <row r="9" spans="1:24" ht="17.25" thickBot="1">
      <c r="A9" s="83"/>
      <c r="B9" s="57" t="s">
        <v>73</v>
      </c>
      <c r="C9" s="39">
        <v>1</v>
      </c>
      <c r="D9" s="39">
        <v>526</v>
      </c>
      <c r="E9" s="40">
        <v>-0.217</v>
      </c>
      <c r="H9" s="67" t="s">
        <v>12</v>
      </c>
      <c r="I9" s="47">
        <v>1</v>
      </c>
      <c r="J9" s="47">
        <v>1</v>
      </c>
      <c r="K9" s="47">
        <v>0</v>
      </c>
      <c r="L9" s="47">
        <v>172</v>
      </c>
      <c r="M9" s="47">
        <v>15</v>
      </c>
      <c r="N9" s="47">
        <v>154</v>
      </c>
      <c r="O9" s="47">
        <v>3</v>
      </c>
      <c r="P9" s="47">
        <v>5.04</v>
      </c>
      <c r="U9" s="50">
        <v>44042</v>
      </c>
      <c r="V9">
        <v>62</v>
      </c>
      <c r="W9">
        <v>11</v>
      </c>
      <c r="X9">
        <v>7</v>
      </c>
    </row>
    <row r="10" spans="1:24" ht="17.25" thickBot="1">
      <c r="A10" s="83"/>
      <c r="B10" s="57" t="s">
        <v>75</v>
      </c>
      <c r="C10" s="39">
        <v>1</v>
      </c>
      <c r="D10" s="39">
        <v>754</v>
      </c>
      <c r="E10" s="40">
        <v>-0.312</v>
      </c>
      <c r="H10" s="67" t="s">
        <v>5</v>
      </c>
      <c r="I10" s="47">
        <v>0</v>
      </c>
      <c r="J10" s="47">
        <v>0</v>
      </c>
      <c r="K10" s="47">
        <v>0</v>
      </c>
      <c r="L10" s="48">
        <v>6940</v>
      </c>
      <c r="M10" s="47">
        <v>4</v>
      </c>
      <c r="N10" s="48">
        <v>6745</v>
      </c>
      <c r="O10" s="47">
        <v>191</v>
      </c>
      <c r="P10" s="47">
        <v>284.83999999999997</v>
      </c>
      <c r="U10" s="50">
        <v>44043</v>
      </c>
      <c r="V10">
        <v>51</v>
      </c>
      <c r="W10">
        <v>22</v>
      </c>
      <c r="X10">
        <v>14</v>
      </c>
    </row>
    <row r="11" spans="1:24" ht="17.25" thickBot="1">
      <c r="A11" s="83"/>
      <c r="B11" s="57" t="s">
        <v>77</v>
      </c>
      <c r="C11" s="39">
        <v>1</v>
      </c>
      <c r="D11" s="39">
        <v>36</v>
      </c>
      <c r="E11" s="40">
        <v>-1.4999999999999999E-2</v>
      </c>
      <c r="H11" s="67" t="s">
        <v>9</v>
      </c>
      <c r="I11" s="47">
        <v>1</v>
      </c>
      <c r="J11" s="47">
        <v>1</v>
      </c>
      <c r="K11" s="47">
        <v>0</v>
      </c>
      <c r="L11" s="47">
        <v>384</v>
      </c>
      <c r="M11" s="47">
        <v>16</v>
      </c>
      <c r="N11" s="47">
        <v>366</v>
      </c>
      <c r="O11" s="47">
        <v>2</v>
      </c>
      <c r="P11" s="47">
        <v>12.99</v>
      </c>
      <c r="U11" s="50">
        <v>44044</v>
      </c>
      <c r="V11">
        <v>50</v>
      </c>
      <c r="W11">
        <v>23</v>
      </c>
      <c r="X11">
        <v>8</v>
      </c>
    </row>
    <row r="12" spans="1:24" ht="17.25" thickBot="1">
      <c r="A12" s="70"/>
      <c r="B12" s="57" t="s">
        <v>79</v>
      </c>
      <c r="C12" s="39">
        <v>0</v>
      </c>
      <c r="D12" s="39">
        <v>5</v>
      </c>
      <c r="E12" s="40">
        <v>-2E-3</v>
      </c>
      <c r="H12" s="67" t="s">
        <v>10</v>
      </c>
      <c r="I12" s="47">
        <v>0</v>
      </c>
      <c r="J12" s="47">
        <v>0</v>
      </c>
      <c r="K12" s="47">
        <v>0</v>
      </c>
      <c r="L12" s="47">
        <v>204</v>
      </c>
      <c r="M12" s="47">
        <v>60</v>
      </c>
      <c r="N12" s="47">
        <v>142</v>
      </c>
      <c r="O12" s="47">
        <v>2</v>
      </c>
      <c r="P12" s="47">
        <v>14</v>
      </c>
    </row>
    <row r="13" spans="1:24" ht="17.25" thickBot="1">
      <c r="A13" s="69" t="s">
        <v>89</v>
      </c>
      <c r="B13" s="57" t="s">
        <v>90</v>
      </c>
      <c r="C13" s="39">
        <v>19</v>
      </c>
      <c r="D13" s="41">
        <v>1205</v>
      </c>
      <c r="E13" s="40">
        <v>-0.498</v>
      </c>
      <c r="H13" s="67" t="s">
        <v>13</v>
      </c>
      <c r="I13" s="47">
        <v>0</v>
      </c>
      <c r="J13" s="47">
        <v>0</v>
      </c>
      <c r="K13" s="47">
        <v>0</v>
      </c>
      <c r="L13" s="47">
        <v>166</v>
      </c>
      <c r="M13" s="47">
        <v>5</v>
      </c>
      <c r="N13" s="47">
        <v>159</v>
      </c>
      <c r="O13" s="47">
        <v>2</v>
      </c>
      <c r="P13" s="47">
        <v>11.26</v>
      </c>
    </row>
    <row r="14" spans="1:24" ht="17.25" thickBot="1">
      <c r="A14" s="70"/>
      <c r="B14" s="57" t="s">
        <v>91</v>
      </c>
      <c r="C14" s="39">
        <v>4</v>
      </c>
      <c r="D14" s="41">
        <v>1214</v>
      </c>
      <c r="E14" s="40">
        <v>-0.502</v>
      </c>
      <c r="H14" s="67" t="s">
        <v>17</v>
      </c>
      <c r="I14" s="47">
        <v>0</v>
      </c>
      <c r="J14" s="47">
        <v>0</v>
      </c>
      <c r="K14" s="47">
        <v>0</v>
      </c>
      <c r="L14" s="47">
        <v>59</v>
      </c>
      <c r="M14" s="47">
        <v>5</v>
      </c>
      <c r="N14" s="47">
        <v>53</v>
      </c>
      <c r="O14" s="47">
        <v>1</v>
      </c>
      <c r="P14" s="47">
        <v>5.14</v>
      </c>
    </row>
    <row r="15" spans="1:24" ht="17.25" thickBot="1">
      <c r="A15" s="69" t="s">
        <v>92</v>
      </c>
      <c r="B15" s="57" t="s">
        <v>93</v>
      </c>
      <c r="C15" s="39">
        <v>21</v>
      </c>
      <c r="D15" s="41">
        <v>1615</v>
      </c>
      <c r="E15" s="40">
        <v>-0.66800000000000004</v>
      </c>
      <c r="H15" s="67" t="s">
        <v>18</v>
      </c>
      <c r="I15" s="47">
        <v>0</v>
      </c>
      <c r="J15" s="47">
        <v>0</v>
      </c>
      <c r="K15" s="47">
        <v>0</v>
      </c>
      <c r="L15" s="47">
        <v>50</v>
      </c>
      <c r="M15" s="47">
        <v>0</v>
      </c>
      <c r="N15" s="47">
        <v>50</v>
      </c>
      <c r="O15" s="47">
        <v>0</v>
      </c>
      <c r="P15" s="47">
        <v>14.61</v>
      </c>
    </row>
    <row r="16" spans="1:24" ht="17.25" thickBot="1">
      <c r="A16" s="70"/>
      <c r="B16" s="57" t="s">
        <v>94</v>
      </c>
      <c r="C16" s="39">
        <v>2</v>
      </c>
      <c r="D16" s="39">
        <v>804</v>
      </c>
      <c r="E16" s="40">
        <v>-0.33200000000000002</v>
      </c>
      <c r="H16" s="67" t="s">
        <v>7</v>
      </c>
      <c r="I16" s="47">
        <v>7</v>
      </c>
      <c r="J16" s="47">
        <v>2</v>
      </c>
      <c r="K16" s="47">
        <v>5</v>
      </c>
      <c r="L16" s="48">
        <v>1553</v>
      </c>
      <c r="M16" s="47">
        <v>186</v>
      </c>
      <c r="N16" s="48">
        <v>1336</v>
      </c>
      <c r="O16" s="47">
        <v>31</v>
      </c>
      <c r="P16" s="47">
        <v>11.72</v>
      </c>
    </row>
    <row r="17" spans="1:16" ht="17.25" thickBot="1">
      <c r="H17" s="67" t="s">
        <v>16</v>
      </c>
      <c r="I17" s="47">
        <v>0</v>
      </c>
      <c r="J17" s="47">
        <v>0</v>
      </c>
      <c r="K17" s="47">
        <v>0</v>
      </c>
      <c r="L17" s="47">
        <v>74</v>
      </c>
      <c r="M17" s="47">
        <v>4</v>
      </c>
      <c r="N17" s="47">
        <v>67</v>
      </c>
      <c r="O17" s="47">
        <v>3</v>
      </c>
      <c r="P17" s="47">
        <v>4.8</v>
      </c>
    </row>
    <row r="18" spans="1:16" ht="17.25" thickBot="1">
      <c r="A18" s="42" t="s">
        <v>99</v>
      </c>
      <c r="B18" s="43"/>
      <c r="C18" s="43"/>
      <c r="D18" s="43"/>
      <c r="H18" s="67" t="s">
        <v>15</v>
      </c>
      <c r="I18" s="47">
        <v>0</v>
      </c>
      <c r="J18" s="47">
        <v>0</v>
      </c>
      <c r="K18" s="47">
        <v>0</v>
      </c>
      <c r="L18" s="47">
        <v>73</v>
      </c>
      <c r="M18" s="47">
        <v>3</v>
      </c>
      <c r="N18" s="47">
        <v>70</v>
      </c>
      <c r="O18" s="47">
        <v>0</v>
      </c>
      <c r="P18" s="47">
        <v>4.5599999999999996</v>
      </c>
    </row>
    <row r="19" spans="1:16" ht="30" thickTop="1" thickBot="1">
      <c r="A19" s="61" t="s">
        <v>25</v>
      </c>
      <c r="B19" s="59" t="s">
        <v>95</v>
      </c>
      <c r="C19" s="59" t="s">
        <v>96</v>
      </c>
      <c r="D19" s="59" t="s">
        <v>37</v>
      </c>
      <c r="H19" s="67" t="s">
        <v>11</v>
      </c>
      <c r="I19" s="47">
        <v>0</v>
      </c>
      <c r="J19" s="47">
        <v>0</v>
      </c>
      <c r="K19" s="47">
        <v>0</v>
      </c>
      <c r="L19" s="47">
        <v>190</v>
      </c>
      <c r="M19" s="47">
        <v>4</v>
      </c>
      <c r="N19" s="47">
        <v>185</v>
      </c>
      <c r="O19" s="47">
        <v>1</v>
      </c>
      <c r="P19" s="47">
        <v>8.9499999999999993</v>
      </c>
    </row>
    <row r="20" spans="1:16" ht="29.25" thickBot="1">
      <c r="A20" s="58" t="s">
        <v>97</v>
      </c>
      <c r="B20" s="39" t="s">
        <v>129</v>
      </c>
      <c r="C20" s="39" t="s">
        <v>130</v>
      </c>
      <c r="D20" s="44">
        <v>2.4700000000000002</v>
      </c>
      <c r="H20" s="67" t="s">
        <v>19</v>
      </c>
      <c r="I20" s="47">
        <v>0</v>
      </c>
      <c r="J20" s="47">
        <v>0</v>
      </c>
      <c r="K20" s="47">
        <v>0</v>
      </c>
      <c r="L20" s="47">
        <v>39</v>
      </c>
      <c r="M20" s="47">
        <v>6</v>
      </c>
      <c r="N20" s="47">
        <v>33</v>
      </c>
      <c r="O20" s="47">
        <v>0</v>
      </c>
      <c r="P20" s="47">
        <v>2.15</v>
      </c>
    </row>
    <row r="21" spans="1:16" ht="29.25" thickBot="1">
      <c r="A21" s="58" t="s">
        <v>98</v>
      </c>
      <c r="B21" s="39" t="s">
        <v>131</v>
      </c>
      <c r="C21" s="39" t="s">
        <v>132</v>
      </c>
      <c r="D21" s="44">
        <v>1.8</v>
      </c>
      <c r="H21" s="67" t="s">
        <v>20</v>
      </c>
      <c r="I21" s="47">
        <v>0</v>
      </c>
      <c r="J21" s="47">
        <v>0</v>
      </c>
      <c r="K21" s="47">
        <v>0</v>
      </c>
      <c r="L21" s="47">
        <v>38</v>
      </c>
      <c r="M21" s="47">
        <v>14</v>
      </c>
      <c r="N21" s="47">
        <v>24</v>
      </c>
      <c r="O21" s="47">
        <v>0</v>
      </c>
      <c r="P21" s="47">
        <v>2.04</v>
      </c>
    </row>
    <row r="22" spans="1:16" ht="17.25" thickBot="1">
      <c r="H22" s="67" t="s">
        <v>8</v>
      </c>
      <c r="I22" s="47">
        <v>1</v>
      </c>
      <c r="J22" s="47">
        <v>0</v>
      </c>
      <c r="K22" s="47">
        <v>1</v>
      </c>
      <c r="L22" s="48">
        <v>1402</v>
      </c>
      <c r="M22" s="47">
        <v>9</v>
      </c>
      <c r="N22" s="48">
        <v>1339</v>
      </c>
      <c r="O22" s="47">
        <v>54</v>
      </c>
      <c r="P22" s="47">
        <v>52.66</v>
      </c>
    </row>
    <row r="23" spans="1:16" ht="17.25" thickBot="1">
      <c r="A23" s="42" t="s">
        <v>101</v>
      </c>
      <c r="B23" s="43"/>
      <c r="C23" s="43"/>
      <c r="D23" s="43"/>
      <c r="H23" s="67" t="s">
        <v>14</v>
      </c>
      <c r="I23" s="47">
        <v>0</v>
      </c>
      <c r="J23" s="47">
        <v>0</v>
      </c>
      <c r="K23" s="47">
        <v>0</v>
      </c>
      <c r="L23" s="47">
        <v>159</v>
      </c>
      <c r="M23" s="47">
        <v>10</v>
      </c>
      <c r="N23" s="47">
        <v>149</v>
      </c>
      <c r="O23" s="47">
        <v>0</v>
      </c>
      <c r="P23" s="47">
        <v>4.7300000000000004</v>
      </c>
    </row>
    <row r="24" spans="1:16" ht="30" thickTop="1" thickBot="1">
      <c r="A24" s="61" t="s">
        <v>25</v>
      </c>
      <c r="B24" s="59" t="s">
        <v>95</v>
      </c>
      <c r="C24" s="59" t="s">
        <v>96</v>
      </c>
      <c r="D24" s="59" t="s">
        <v>37</v>
      </c>
      <c r="H24" s="67" t="s">
        <v>21</v>
      </c>
      <c r="I24" s="47">
        <v>0</v>
      </c>
      <c r="J24" s="47">
        <v>0</v>
      </c>
      <c r="K24" s="47">
        <v>0</v>
      </c>
      <c r="L24" s="47">
        <v>26</v>
      </c>
      <c r="M24" s="47">
        <v>5</v>
      </c>
      <c r="N24" s="47">
        <v>21</v>
      </c>
      <c r="O24" s="47">
        <v>0</v>
      </c>
      <c r="P24" s="47">
        <v>3.88</v>
      </c>
    </row>
    <row r="25" spans="1:16" ht="29.25" thickBot="1">
      <c r="A25" s="58" t="s">
        <v>38</v>
      </c>
      <c r="B25" s="39" t="s">
        <v>133</v>
      </c>
      <c r="C25" s="39" t="s">
        <v>134</v>
      </c>
      <c r="D25" s="44">
        <v>24.92</v>
      </c>
      <c r="H25" s="67" t="s">
        <v>23</v>
      </c>
      <c r="I25" s="47">
        <v>19</v>
      </c>
      <c r="J25" s="47">
        <v>19</v>
      </c>
      <c r="K25" s="47">
        <v>0</v>
      </c>
      <c r="L25" s="48">
        <v>1205</v>
      </c>
      <c r="M25" s="47">
        <v>299</v>
      </c>
      <c r="N25" s="47">
        <v>906</v>
      </c>
      <c r="O25" s="47">
        <v>0</v>
      </c>
      <c r="P25" s="47" t="s">
        <v>100</v>
      </c>
    </row>
    <row r="26" spans="1:16" ht="17.25" thickBot="1">
      <c r="A26" s="58" t="s">
        <v>39</v>
      </c>
      <c r="B26" s="39" t="s">
        <v>135</v>
      </c>
      <c r="C26" s="39" t="s">
        <v>136</v>
      </c>
      <c r="D26" s="44">
        <v>9.49</v>
      </c>
    </row>
    <row r="27" spans="1:16" ht="29.25" thickBot="1">
      <c r="A27" s="58" t="s">
        <v>40</v>
      </c>
      <c r="B27" s="39" t="s">
        <v>137</v>
      </c>
      <c r="C27" s="39" t="s">
        <v>138</v>
      </c>
      <c r="D27" s="44">
        <v>2.21</v>
      </c>
    </row>
    <row r="28" spans="1:16" ht="29.25" thickBot="1">
      <c r="A28" s="58" t="s">
        <v>41</v>
      </c>
      <c r="B28" s="39" t="s">
        <v>139</v>
      </c>
      <c r="C28" s="39" t="s">
        <v>140</v>
      </c>
      <c r="D28" s="44">
        <v>0.63</v>
      </c>
    </row>
    <row r="29" spans="1:16" ht="29.25" thickBot="1">
      <c r="A29" s="58" t="s">
        <v>42</v>
      </c>
      <c r="B29" s="39" t="s">
        <v>141</v>
      </c>
      <c r="C29" s="39" t="s">
        <v>142</v>
      </c>
      <c r="D29" s="44">
        <v>0.15</v>
      </c>
    </row>
    <row r="30" spans="1:16" ht="29.25" thickBot="1">
      <c r="A30" s="58" t="s">
        <v>43</v>
      </c>
      <c r="B30" s="39" t="s">
        <v>143</v>
      </c>
      <c r="C30" s="39" t="s">
        <v>144</v>
      </c>
      <c r="D30" s="44">
        <v>0.11</v>
      </c>
    </row>
    <row r="31" spans="1:16" ht="29.25" thickBot="1">
      <c r="A31" s="58" t="s">
        <v>44</v>
      </c>
      <c r="B31" s="39" t="s">
        <v>145</v>
      </c>
      <c r="C31" s="39" t="s">
        <v>146</v>
      </c>
      <c r="D31" s="44" t="s">
        <v>100</v>
      </c>
    </row>
    <row r="32" spans="1:16" ht="17.25" thickBot="1">
      <c r="A32" s="62">
        <v>44123</v>
      </c>
      <c r="B32" s="39" t="s">
        <v>147</v>
      </c>
      <c r="C32" s="39" t="s">
        <v>146</v>
      </c>
      <c r="D32" s="44" t="s">
        <v>100</v>
      </c>
    </row>
    <row r="33" spans="1:4" ht="17.25" thickBot="1">
      <c r="A33" s="58" t="s">
        <v>45</v>
      </c>
      <c r="B33" s="39" t="s">
        <v>148</v>
      </c>
      <c r="C33" s="39" t="s">
        <v>146</v>
      </c>
      <c r="D33" s="44" t="s">
        <v>100</v>
      </c>
    </row>
  </sheetData>
  <mergeCells count="9">
    <mergeCell ref="A13:A14"/>
    <mergeCell ref="A15:A16"/>
    <mergeCell ref="H5:H6"/>
    <mergeCell ref="I5:K5"/>
    <mergeCell ref="L5:P5"/>
    <mergeCell ref="A5:B5"/>
    <mergeCell ref="A6:B6"/>
    <mergeCell ref="D6:E6"/>
    <mergeCell ref="A7:A12"/>
  </mergeCells>
  <phoneticPr fontId="2" type="noConversion"/>
  <hyperlinks>
    <hyperlink ref="A1" r:id="rId1" xr:uid="{0886A0DB-FAC1-48CB-811A-AB321C6679FF}"/>
    <hyperlink ref="H1" r:id="rId2" xr:uid="{19D64E06-8E35-490E-A3BB-24B185C6878A}"/>
  </hyperlinks>
  <pageMargins left="0.7" right="0.7" top="0.75" bottom="0.75" header="0.3" footer="0.3"/>
  <pageSetup paperSize="9" orientation="portrait" horizontalDpi="4294967293" verticalDpi="0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데이터</vt:lpstr>
      <vt:lpstr>코로나 대시보드</vt:lpstr>
      <vt:lpstr>Raw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오빠두엑셀</dc:creator>
  <cp:lastModifiedBy>오빠두엑셀</cp:lastModifiedBy>
  <dcterms:created xsi:type="dcterms:W3CDTF">2020-07-30T21:31:39Z</dcterms:created>
  <dcterms:modified xsi:type="dcterms:W3CDTF">2020-08-25T11:07:40Z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0b1351ba-cca8-4ef9-9432-3efb8cd77248</vt:lpwstr>
  </property>
</Properties>
</file>